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<sst xmlns="http://schemas.openxmlformats.org/spreadsheetml/2006/main" count="124" uniqueCount="107">
  <si>
    <t>УТВЕРЖДАЮ</t>
  </si>
  <si>
    <t>№ п/п</t>
  </si>
  <si>
    <t>Обоснование</t>
  </si>
  <si>
    <t>Перечень услуг</t>
  </si>
  <si>
    <t>Единица измерения</t>
  </si>
  <si>
    <t>Норма времени</t>
  </si>
  <si>
    <t>з/плата ч/ас по окладу</t>
  </si>
  <si>
    <t>ФОТ руб.</t>
  </si>
  <si>
    <t>Итого</t>
  </si>
  <si>
    <t>Общех. Расходы 78,5%</t>
  </si>
  <si>
    <t>Рентабельность 10%</t>
  </si>
  <si>
    <t>Итого стоимость с НДС 18%</t>
  </si>
  <si>
    <t>ГЭСНр 65-6-20</t>
  </si>
  <si>
    <t>Замена полотенцесущителя на на прибор улучшеной модели</t>
  </si>
  <si>
    <t>1 прибор</t>
  </si>
  <si>
    <t>65-23-2</t>
  </si>
  <si>
    <t>100м3 здания</t>
  </si>
  <si>
    <t>2.2.1.2,п.3</t>
  </si>
  <si>
    <t>2.2.1.2,п.4</t>
  </si>
  <si>
    <t>1смеситель</t>
  </si>
  <si>
    <t>МР ч.1пр.2.2.21</t>
  </si>
  <si>
    <t>МР ч.1пр.2.2.27</t>
  </si>
  <si>
    <t>МР ч.1 пр.2.2.20</t>
  </si>
  <si>
    <t>Смена вышедших из строя и не подлежащих ремонту (до истечения нормативного срока эксплуатации или на прибор улучшеной модели)</t>
  </si>
  <si>
    <t>Смена смесителя с душем</t>
  </si>
  <si>
    <t>МР  пр.2.п.2.15а</t>
  </si>
  <si>
    <t>МР  пр.2.п.2.15б</t>
  </si>
  <si>
    <t>Смена смесителя без душа</t>
  </si>
  <si>
    <t>1 унитаз</t>
  </si>
  <si>
    <t>1 бачек</t>
  </si>
  <si>
    <t>1 умывальник</t>
  </si>
  <si>
    <t>1 смеситель</t>
  </si>
  <si>
    <t>МР ч.1 пр.2.2.14</t>
  </si>
  <si>
    <t>МР ч.1 пр.2.2.18</t>
  </si>
  <si>
    <t>МР ч.1 пр.2.2.19</t>
  </si>
  <si>
    <t>9-1-18. п.6</t>
  </si>
  <si>
    <t>Установка арматуры к с мывному бачку с регулировкой</t>
  </si>
  <si>
    <t>МР ч.1 пр.2.2.8</t>
  </si>
  <si>
    <t>Замена сиденья к унитазу</t>
  </si>
  <si>
    <t>9-1-6,№5;2.2.21.п 1;9-1-18.п.6;2.2.2.1.п.27/1,5</t>
  </si>
  <si>
    <t>Подключение водонагревательного прибора или санитарно технических кабин к системе водоснабжения</t>
  </si>
  <si>
    <t>2.2.2.1. п.2</t>
  </si>
  <si>
    <t>в том числе смена отдельного участка трубопровода д.20мм</t>
  </si>
  <si>
    <t>9-1-18.п.6</t>
  </si>
  <si>
    <t>в том числе установка гибких подводок к санитарным приборам</t>
  </si>
  <si>
    <t>9-1-6.№5;2.2.21. п.1; 9-1-18.п.6;2.2.21.п.27/5</t>
  </si>
  <si>
    <t>Подключение стиральной машины к системе водоснабжения</t>
  </si>
  <si>
    <t>9-1-6,№5 2.2.21.п.1;9-1-18.п.7;</t>
  </si>
  <si>
    <t>2.2.1.2.тб.2 п.8</t>
  </si>
  <si>
    <t>Устранение засоров в канализационных трубах произошедших по вине проживающих</t>
  </si>
  <si>
    <t>Устранение засоров санитарных приборов произошедших по вине проживающих</t>
  </si>
  <si>
    <t>Вызов слесаря</t>
  </si>
  <si>
    <t>Транспортные услуги</t>
  </si>
  <si>
    <t>1 кран</t>
  </si>
  <si>
    <t>1 мойка</t>
  </si>
  <si>
    <t>1 раковина</t>
  </si>
  <si>
    <t>1 сиденье</t>
  </si>
  <si>
    <t>1прибор</t>
  </si>
  <si>
    <t>1 уч-к</t>
  </si>
  <si>
    <t>1 соединение</t>
  </si>
  <si>
    <t>1 машина</t>
  </si>
  <si>
    <t>1 пролет между ревизиями</t>
  </si>
  <si>
    <t>1 вызов</t>
  </si>
  <si>
    <t>2.Услуги транспорта приняты из расчета доставки слесаря (туда-обратно) 0,5 часа</t>
  </si>
  <si>
    <t>Инженер ПТО                     О.В.Ходячин</t>
  </si>
  <si>
    <t>Стоимость услуг для населения за счет средств собственика и</t>
  </si>
  <si>
    <t xml:space="preserve">     нанимателя жилого помещения (сантехнические работы)</t>
  </si>
  <si>
    <t>Смена унитаза типа "Компакт"</t>
  </si>
  <si>
    <t>Смена смывного бачка типа "компакт"</t>
  </si>
  <si>
    <t>Смена фаянсового умывальника без смесителя</t>
  </si>
  <si>
    <t>Смена фаянсового умывальника со смесителем</t>
  </si>
  <si>
    <t>Смена водоразборного крана</t>
  </si>
  <si>
    <t>Смена мойки на одно отделение</t>
  </si>
  <si>
    <t>Смена мойки на два отделения</t>
  </si>
  <si>
    <t>Смена раковины с цельнолитой спинкой</t>
  </si>
  <si>
    <t>Смена раковины с отъемной спинкой</t>
  </si>
  <si>
    <t>Установка арматуры к с мывному бачку с регулировкой (до итечения нормативного срока)-ремонт</t>
  </si>
  <si>
    <t>Всего стоимость работ  руб</t>
  </si>
  <si>
    <t>Отключение и включение стояков тепло-водоснабжения при выполнениии работ по замене сантехнического оборудования за счет средств проживающих</t>
  </si>
  <si>
    <t>20-1-228 п.1,2</t>
  </si>
  <si>
    <t>Перегруппировка секций старого радиатора</t>
  </si>
  <si>
    <t>1 секция</t>
  </si>
  <si>
    <t>Снятие радиатора</t>
  </si>
  <si>
    <t>1 рад.</t>
  </si>
  <si>
    <t>20-1-225 а</t>
  </si>
  <si>
    <t>20-1-226а</t>
  </si>
  <si>
    <t>Прочистка радиатора</t>
  </si>
  <si>
    <t>20-1-235 т2 п.1</t>
  </si>
  <si>
    <t>20-1-235 п.2</t>
  </si>
  <si>
    <t>Смена отдельных уч-ков трубопроводов канализации д.50 мм</t>
  </si>
  <si>
    <t>Смена отдельных уч-ков трубопроводов канализации д.100 мм</t>
  </si>
  <si>
    <t>1м</t>
  </si>
  <si>
    <t>Ремонт без снятия с места (до истечения нормативного срока эксплуатации)  смесителя без душа</t>
  </si>
  <si>
    <t>Ремонт без снятия с места (до истечения нормативного срока эксплуатации) смесителя с душем</t>
  </si>
  <si>
    <t>Страховые выплаты 25,2%</t>
  </si>
  <si>
    <t>"____" ___________2014г.</t>
  </si>
  <si>
    <t>Зам.Директора ООО "Стройинвесткомпания"</t>
  </si>
  <si>
    <t>____________С.И.Шевченко</t>
  </si>
  <si>
    <t>20-1-228</t>
  </si>
  <si>
    <t>Установка радиатора</t>
  </si>
  <si>
    <t>20-1-299 т.1№1</t>
  </si>
  <si>
    <t>20-1-229 т.2№4</t>
  </si>
  <si>
    <t>Разборка трубопроводов отопления</t>
  </si>
  <si>
    <t>Прокладка трубопроводов отопления при помощи сварки</t>
  </si>
  <si>
    <t>1м.п.</t>
  </si>
  <si>
    <t>1.Стоимость работ расчитана без учета материалов и сменяемых, устанавливаемых приборов</t>
  </si>
  <si>
    <t>3.При вызове слесаря, для выполнения нескольких наименований работ в однойзаявке, стоимость вызова и услуги транспорта применяются 1 раз.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</si>
</sst>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justify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justify"/>
    </xf>
    <xf numFmtId="0" fontId="1" fillId="0" borderId="10" xfId="0" applyFont="1" applyBorder="1" applyAlignment="1">
      <alignment vertical="justify"/>
    </xf>
    <xf numFmtId="49" fontId="1" fillId="0" borderId="10" xfId="0" applyNumberFormat="1" applyFont="1" applyBorder="1" applyAlignment="1">
      <alignment vertical="justify" wrapText="1"/>
    </xf>
    <xf numFmtId="2" fontId="1" fillId="0" borderId="10" xfId="0" applyNumberFormat="1" applyFont="1" applyBorder="1" applyAlignment="1">
      <alignment vertical="justify"/>
    </xf>
    <xf numFmtId="2" fontId="3" fillId="0" borderId="10" xfId="0" applyNumberFormat="1" applyFont="1" applyBorder="1" applyAlignment="1">
      <alignment vertical="justify"/>
    </xf>
    <xf numFmtId="2" fontId="0" fillId="0" borderId="0" xfId="0" applyNumberFormat="1" applyAlignment="1">
      <alignment/>
    </xf>
    <xf numFmtId="2" fontId="1" fillId="0" borderId="10" xfId="0" applyNumberFormat="1" applyFont="1" applyBorder="1" applyAlignment="1">
      <alignment horizontal="center" vertical="justify"/>
    </xf>
    <xf numFmtId="0" fontId="0" fillId="0" borderId="10" xfId="0" applyNumberFormat="1" applyBorder="1" applyAlignment="1">
      <alignment horizontal="center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2"/>
  <sheetViews>
    <sheetView tabSelected="1" zoomScalePageLayoutView="0" workbookViewId="0" topLeftCell="A1">
      <selection activeCell="I61" sqref="I61"/>
    </sheetView>
  </sheetViews>
  <sheetFormatPr defaultColWidth="9.00390625" defaultRowHeight="12.75"/>
  <cols>
    <col min="1" max="1" width="4.375" style="0" customWidth="1"/>
    <col min="2" max="2" width="11.875" style="0" customWidth="1"/>
    <col min="3" max="3" width="38.875" style="0" customWidth="1"/>
    <col min="4" max="4" width="11.375" style="0" customWidth="1"/>
    <col min="5" max="5" width="8.125" style="0" customWidth="1"/>
    <col min="6" max="6" width="6.75390625" style="0" customWidth="1"/>
    <col min="7" max="7" width="7.75390625" style="0" customWidth="1"/>
    <col min="8" max="8" width="10.00390625" style="0" customWidth="1"/>
    <col min="9" max="9" width="7.375" style="0" customWidth="1"/>
    <col min="10" max="10" width="7.75390625" style="9" customWidth="1"/>
    <col min="11" max="11" width="7.00390625" style="0" customWidth="1"/>
    <col min="12" max="12" width="8.625" style="9" customWidth="1"/>
    <col min="13" max="13" width="11.125" style="0" customWidth="1"/>
    <col min="14" max="14" width="7.75390625" style="0" hidden="1" customWidth="1"/>
  </cols>
  <sheetData>
    <row r="2" ht="12.75">
      <c r="K2" t="s">
        <v>0</v>
      </c>
    </row>
    <row r="3" spans="9:13" ht="12.75">
      <c r="I3" s="14" t="s">
        <v>96</v>
      </c>
      <c r="J3" s="14"/>
      <c r="K3" s="14"/>
      <c r="L3" s="14"/>
      <c r="M3" s="14"/>
    </row>
    <row r="4" spans="4:11" ht="12.75">
      <c r="D4" s="3"/>
      <c r="K4" t="s">
        <v>97</v>
      </c>
    </row>
    <row r="6" ht="12.75">
      <c r="K6" t="s">
        <v>95</v>
      </c>
    </row>
    <row r="10" spans="2:10" ht="12.75">
      <c r="B10" s="12" t="s">
        <v>65</v>
      </c>
      <c r="C10" s="12"/>
      <c r="D10" s="12"/>
      <c r="E10" s="12"/>
      <c r="F10" s="12"/>
      <c r="G10" s="12"/>
      <c r="H10" s="12"/>
      <c r="I10" s="12"/>
      <c r="J10" s="12"/>
    </row>
    <row r="11" spans="2:11" ht="12.75">
      <c r="B11" s="12" t="s">
        <v>66</v>
      </c>
      <c r="C11" s="12"/>
      <c r="D11" s="12"/>
      <c r="E11" s="12"/>
      <c r="F11" s="12"/>
      <c r="G11" s="12"/>
      <c r="H11" s="12"/>
      <c r="I11" s="12"/>
      <c r="J11" s="12"/>
      <c r="K11" s="1"/>
    </row>
    <row r="14" spans="1:14" ht="66" customHeight="1">
      <c r="A14" s="4" t="s">
        <v>1</v>
      </c>
      <c r="B14" s="4" t="s">
        <v>2</v>
      </c>
      <c r="C14" s="4" t="s">
        <v>3</v>
      </c>
      <c r="D14" s="4" t="s">
        <v>4</v>
      </c>
      <c r="E14" s="4" t="s">
        <v>5</v>
      </c>
      <c r="F14" s="4" t="s">
        <v>6</v>
      </c>
      <c r="G14" s="4" t="s">
        <v>7</v>
      </c>
      <c r="H14" s="4" t="s">
        <v>94</v>
      </c>
      <c r="I14" s="4" t="s">
        <v>8</v>
      </c>
      <c r="J14" s="10" t="s">
        <v>9</v>
      </c>
      <c r="K14" s="4" t="s">
        <v>8</v>
      </c>
      <c r="L14" s="10" t="s">
        <v>10</v>
      </c>
      <c r="M14" s="4" t="s">
        <v>77</v>
      </c>
      <c r="N14" s="5" t="s">
        <v>11</v>
      </c>
    </row>
    <row r="15" spans="1:14" ht="12.75">
      <c r="A15" s="2">
        <v>1</v>
      </c>
      <c r="B15" s="2">
        <v>2</v>
      </c>
      <c r="C15" s="2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1">
        <v>10</v>
      </c>
      <c r="K15" s="2">
        <v>11</v>
      </c>
      <c r="L15" s="11">
        <v>12</v>
      </c>
      <c r="M15" s="2">
        <v>13</v>
      </c>
      <c r="N15" s="2">
        <v>14</v>
      </c>
    </row>
    <row r="16" spans="1:14" ht="22.5">
      <c r="A16" s="5">
        <v>1</v>
      </c>
      <c r="B16" s="5" t="s">
        <v>12</v>
      </c>
      <c r="C16" s="5" t="s">
        <v>13</v>
      </c>
      <c r="D16" s="5" t="s">
        <v>14</v>
      </c>
      <c r="E16" s="4">
        <v>1.397</v>
      </c>
      <c r="F16" s="5">
        <v>235.03</v>
      </c>
      <c r="G16" s="7">
        <f>E16*F16</f>
        <v>328.33691</v>
      </c>
      <c r="H16" s="7">
        <f>G16*0.252</f>
        <v>82.74090131999999</v>
      </c>
      <c r="I16" s="7">
        <f>G16+H16</f>
        <v>411.07781131999997</v>
      </c>
      <c r="J16" s="7">
        <f>I16*0.785</f>
        <v>322.6960818862</v>
      </c>
      <c r="K16" s="7">
        <f>I16+J16</f>
        <v>733.7738932062</v>
      </c>
      <c r="L16" s="7">
        <f>K16*0.1</f>
        <v>73.37738932062</v>
      </c>
      <c r="M16" s="8">
        <f>K16+L16</f>
        <v>807.15128252682</v>
      </c>
      <c r="N16" s="5"/>
    </row>
    <row r="17" spans="1:14" ht="46.5" customHeight="1">
      <c r="A17" s="5">
        <v>2</v>
      </c>
      <c r="B17" s="5" t="s">
        <v>15</v>
      </c>
      <c r="C17" s="5" t="s">
        <v>78</v>
      </c>
      <c r="D17" s="5" t="s">
        <v>16</v>
      </c>
      <c r="E17" s="4">
        <v>0.127</v>
      </c>
      <c r="F17" s="5">
        <v>235.03</v>
      </c>
      <c r="G17" s="7">
        <f aca="true" t="shared" si="0" ref="G17:G52">E17*F17</f>
        <v>29.84881</v>
      </c>
      <c r="H17" s="7">
        <f aca="true" t="shared" si="1" ref="H17:H52">G17*0.252</f>
        <v>7.52190012</v>
      </c>
      <c r="I17" s="7">
        <f aca="true" t="shared" si="2" ref="I17:I52">G17+H17</f>
        <v>37.37071012</v>
      </c>
      <c r="J17" s="7">
        <f aca="true" t="shared" si="3" ref="J17:J52">I17*0.785</f>
        <v>29.3360074442</v>
      </c>
      <c r="K17" s="7">
        <f aca="true" t="shared" si="4" ref="K17:K52">I17+J17</f>
        <v>66.7067175642</v>
      </c>
      <c r="L17" s="7">
        <f aca="true" t="shared" si="5" ref="L17:L52">K17*0.1</f>
        <v>6.670671756420001</v>
      </c>
      <c r="M17" s="8">
        <f aca="true" t="shared" si="6" ref="M17:M52">K17+L17</f>
        <v>73.37738932062001</v>
      </c>
      <c r="N17" s="5"/>
    </row>
    <row r="18" spans="1:14" ht="35.25" customHeight="1">
      <c r="A18" s="5">
        <v>3</v>
      </c>
      <c r="B18" s="5" t="s">
        <v>17</v>
      </c>
      <c r="C18" s="5" t="s">
        <v>93</v>
      </c>
      <c r="D18" s="5" t="s">
        <v>19</v>
      </c>
      <c r="E18" s="4">
        <v>0.9</v>
      </c>
      <c r="F18" s="5">
        <v>235.03</v>
      </c>
      <c r="G18" s="7">
        <f t="shared" si="0"/>
        <v>211.52700000000002</v>
      </c>
      <c r="H18" s="7">
        <f t="shared" si="1"/>
        <v>53.304804000000004</v>
      </c>
      <c r="I18" s="7">
        <f t="shared" si="2"/>
        <v>264.83180400000003</v>
      </c>
      <c r="J18" s="7">
        <f t="shared" si="3"/>
        <v>207.89296614000003</v>
      </c>
      <c r="K18" s="7">
        <f t="shared" si="4"/>
        <v>472.72477014000003</v>
      </c>
      <c r="L18" s="7">
        <f t="shared" si="5"/>
        <v>47.272477014</v>
      </c>
      <c r="M18" s="8">
        <f t="shared" si="6"/>
        <v>519.997247154</v>
      </c>
      <c r="N18" s="5"/>
    </row>
    <row r="19" spans="1:14" ht="36" customHeight="1">
      <c r="A19" s="5">
        <v>4</v>
      </c>
      <c r="B19" s="5" t="s">
        <v>18</v>
      </c>
      <c r="C19" s="5" t="s">
        <v>92</v>
      </c>
      <c r="D19" s="5" t="s">
        <v>19</v>
      </c>
      <c r="E19" s="4">
        <v>0.21</v>
      </c>
      <c r="F19" s="5">
        <v>235.03</v>
      </c>
      <c r="G19" s="7">
        <f t="shared" si="0"/>
        <v>49.3563</v>
      </c>
      <c r="H19" s="7">
        <f t="shared" si="1"/>
        <v>12.4377876</v>
      </c>
      <c r="I19" s="7">
        <f t="shared" si="2"/>
        <v>61.7940876</v>
      </c>
      <c r="J19" s="7">
        <f t="shared" si="3"/>
        <v>48.508358766</v>
      </c>
      <c r="K19" s="7">
        <f t="shared" si="4"/>
        <v>110.302446366</v>
      </c>
      <c r="L19" s="7">
        <f t="shared" si="5"/>
        <v>11.0302446366</v>
      </c>
      <c r="M19" s="8">
        <f t="shared" si="6"/>
        <v>121.3326910026</v>
      </c>
      <c r="N19" s="5"/>
    </row>
    <row r="20" spans="1:14" ht="36.75" customHeight="1">
      <c r="A20" s="5"/>
      <c r="B20" s="5"/>
      <c r="C20" s="5" t="s">
        <v>23</v>
      </c>
      <c r="D20" s="5"/>
      <c r="E20" s="4"/>
      <c r="F20" s="5">
        <v>235.03</v>
      </c>
      <c r="G20" s="7">
        <f t="shared" si="0"/>
        <v>0</v>
      </c>
      <c r="H20" s="7">
        <f t="shared" si="1"/>
        <v>0</v>
      </c>
      <c r="I20" s="7">
        <f t="shared" si="2"/>
        <v>0</v>
      </c>
      <c r="J20" s="7">
        <f t="shared" si="3"/>
        <v>0</v>
      </c>
      <c r="K20" s="7">
        <f t="shared" si="4"/>
        <v>0</v>
      </c>
      <c r="L20" s="7">
        <f t="shared" si="5"/>
        <v>0</v>
      </c>
      <c r="M20" s="8">
        <f t="shared" si="6"/>
        <v>0</v>
      </c>
      <c r="N20" s="5"/>
    </row>
    <row r="21" spans="1:14" ht="18" customHeight="1">
      <c r="A21" s="5">
        <v>5</v>
      </c>
      <c r="B21" s="5" t="s">
        <v>20</v>
      </c>
      <c r="C21" s="6" t="s">
        <v>67</v>
      </c>
      <c r="D21" s="5" t="s">
        <v>28</v>
      </c>
      <c r="E21" s="7">
        <v>2</v>
      </c>
      <c r="F21" s="5">
        <v>235.03</v>
      </c>
      <c r="G21" s="7">
        <f t="shared" si="0"/>
        <v>470.06</v>
      </c>
      <c r="H21" s="7">
        <f t="shared" si="1"/>
        <v>118.45512000000001</v>
      </c>
      <c r="I21" s="7">
        <f t="shared" si="2"/>
        <v>588.51512</v>
      </c>
      <c r="J21" s="7">
        <f t="shared" si="3"/>
        <v>461.98436920000006</v>
      </c>
      <c r="K21" s="7">
        <f t="shared" si="4"/>
        <v>1050.4994892</v>
      </c>
      <c r="L21" s="7">
        <f t="shared" si="5"/>
        <v>105.04994892</v>
      </c>
      <c r="M21" s="8">
        <f t="shared" si="6"/>
        <v>1155.5494381199999</v>
      </c>
      <c r="N21" s="5"/>
    </row>
    <row r="22" spans="1:14" ht="14.25" customHeight="1">
      <c r="A22" s="5">
        <v>6</v>
      </c>
      <c r="B22" s="5" t="s">
        <v>21</v>
      </c>
      <c r="C22" s="5" t="s">
        <v>68</v>
      </c>
      <c r="D22" s="5" t="s">
        <v>29</v>
      </c>
      <c r="E22" s="7">
        <v>0.85</v>
      </c>
      <c r="F22" s="5">
        <v>235.03</v>
      </c>
      <c r="G22" s="7">
        <f t="shared" si="0"/>
        <v>199.7755</v>
      </c>
      <c r="H22" s="7">
        <f t="shared" si="1"/>
        <v>50.343426</v>
      </c>
      <c r="I22" s="7">
        <f t="shared" si="2"/>
        <v>250.118926</v>
      </c>
      <c r="J22" s="7">
        <f t="shared" si="3"/>
        <v>196.34335691</v>
      </c>
      <c r="K22" s="7">
        <f t="shared" si="4"/>
        <v>446.46228291</v>
      </c>
      <c r="L22" s="7">
        <f t="shared" si="5"/>
        <v>44.646228291</v>
      </c>
      <c r="M22" s="8">
        <f t="shared" si="6"/>
        <v>491.108511201</v>
      </c>
      <c r="N22" s="5"/>
    </row>
    <row r="23" spans="1:14" ht="22.5">
      <c r="A23" s="5">
        <v>7</v>
      </c>
      <c r="B23" s="4" t="s">
        <v>22</v>
      </c>
      <c r="C23" s="5" t="s">
        <v>69</v>
      </c>
      <c r="D23" s="5" t="s">
        <v>30</v>
      </c>
      <c r="E23" s="7">
        <v>0.89</v>
      </c>
      <c r="F23" s="5">
        <v>235.03</v>
      </c>
      <c r="G23" s="7">
        <f t="shared" si="0"/>
        <v>209.1767</v>
      </c>
      <c r="H23" s="7">
        <f t="shared" si="1"/>
        <v>52.712528400000004</v>
      </c>
      <c r="I23" s="7">
        <f t="shared" si="2"/>
        <v>261.88922840000004</v>
      </c>
      <c r="J23" s="7">
        <f t="shared" si="3"/>
        <v>205.58304429400005</v>
      </c>
      <c r="K23" s="7">
        <f t="shared" si="4"/>
        <v>467.4722726940001</v>
      </c>
      <c r="L23" s="7">
        <f t="shared" si="5"/>
        <v>46.747227269400014</v>
      </c>
      <c r="M23" s="8">
        <f t="shared" si="6"/>
        <v>514.2194999634</v>
      </c>
      <c r="N23" s="5"/>
    </row>
    <row r="24" spans="1:14" ht="22.5">
      <c r="A24" s="5">
        <v>8</v>
      </c>
      <c r="B24" s="4" t="s">
        <v>22</v>
      </c>
      <c r="C24" s="5" t="s">
        <v>70</v>
      </c>
      <c r="D24" s="5" t="s">
        <v>30</v>
      </c>
      <c r="E24" s="7">
        <v>1.53</v>
      </c>
      <c r="F24" s="5">
        <v>235.03</v>
      </c>
      <c r="G24" s="7">
        <f t="shared" si="0"/>
        <v>359.59590000000003</v>
      </c>
      <c r="H24" s="7">
        <f t="shared" si="1"/>
        <v>90.61816680000001</v>
      </c>
      <c r="I24" s="7">
        <f t="shared" si="2"/>
        <v>450.21406680000007</v>
      </c>
      <c r="J24" s="7">
        <f t="shared" si="3"/>
        <v>353.41804243800004</v>
      </c>
      <c r="K24" s="7">
        <f t="shared" si="4"/>
        <v>803.6321092380001</v>
      </c>
      <c r="L24" s="7">
        <f t="shared" si="5"/>
        <v>80.36321092380001</v>
      </c>
      <c r="M24" s="8">
        <f t="shared" si="6"/>
        <v>883.9953201618001</v>
      </c>
      <c r="N24" s="5"/>
    </row>
    <row r="25" spans="1:14" ht="10.5" customHeight="1">
      <c r="A25" s="5">
        <v>9</v>
      </c>
      <c r="B25" s="4" t="s">
        <v>25</v>
      </c>
      <c r="C25" s="5" t="s">
        <v>24</v>
      </c>
      <c r="D25" s="5" t="s">
        <v>31</v>
      </c>
      <c r="E25" s="7">
        <v>1.63</v>
      </c>
      <c r="F25" s="5">
        <v>235.03</v>
      </c>
      <c r="G25" s="7">
        <f t="shared" si="0"/>
        <v>383.09889999999996</v>
      </c>
      <c r="H25" s="7">
        <f t="shared" si="1"/>
        <v>96.54092279999999</v>
      </c>
      <c r="I25" s="7">
        <f t="shared" si="2"/>
        <v>479.63982279999993</v>
      </c>
      <c r="J25" s="7">
        <f t="shared" si="3"/>
        <v>376.51726089799996</v>
      </c>
      <c r="K25" s="7">
        <f t="shared" si="4"/>
        <v>856.157083698</v>
      </c>
      <c r="L25" s="7">
        <f t="shared" si="5"/>
        <v>85.6157083698</v>
      </c>
      <c r="M25" s="8">
        <f t="shared" si="6"/>
        <v>941.7727920678</v>
      </c>
      <c r="N25" s="5"/>
    </row>
    <row r="26" spans="1:14" ht="21.75" customHeight="1">
      <c r="A26" s="5">
        <v>10</v>
      </c>
      <c r="B26" s="4" t="s">
        <v>26</v>
      </c>
      <c r="C26" s="5" t="s">
        <v>27</v>
      </c>
      <c r="D26" s="5" t="s">
        <v>31</v>
      </c>
      <c r="E26" s="7">
        <v>1.42</v>
      </c>
      <c r="F26" s="5">
        <v>235.03</v>
      </c>
      <c r="G26" s="7">
        <f t="shared" si="0"/>
        <v>333.7426</v>
      </c>
      <c r="H26" s="7">
        <f t="shared" si="1"/>
        <v>84.1031352</v>
      </c>
      <c r="I26" s="7">
        <f t="shared" si="2"/>
        <v>417.8457352</v>
      </c>
      <c r="J26" s="7">
        <f t="shared" si="3"/>
        <v>328.008902132</v>
      </c>
      <c r="K26" s="7">
        <f t="shared" si="4"/>
        <v>745.854637332</v>
      </c>
      <c r="L26" s="7">
        <f t="shared" si="5"/>
        <v>74.5854637332</v>
      </c>
      <c r="M26" s="8">
        <f t="shared" si="6"/>
        <v>820.4401010652</v>
      </c>
      <c r="N26" s="5"/>
    </row>
    <row r="27" spans="1:14" ht="23.25" customHeight="1">
      <c r="A27" s="5">
        <v>11</v>
      </c>
      <c r="B27" s="5" t="s">
        <v>32</v>
      </c>
      <c r="C27" s="5" t="s">
        <v>71</v>
      </c>
      <c r="D27" s="5" t="s">
        <v>53</v>
      </c>
      <c r="E27" s="5">
        <v>0.28</v>
      </c>
      <c r="F27" s="5">
        <v>235.03</v>
      </c>
      <c r="G27" s="7">
        <f t="shared" si="0"/>
        <v>65.8084</v>
      </c>
      <c r="H27" s="7">
        <f t="shared" si="1"/>
        <v>16.5837168</v>
      </c>
      <c r="I27" s="7">
        <f t="shared" si="2"/>
        <v>82.39211680000001</v>
      </c>
      <c r="J27" s="7">
        <f t="shared" si="3"/>
        <v>64.677811688</v>
      </c>
      <c r="K27" s="7">
        <f t="shared" si="4"/>
        <v>147.06992848800002</v>
      </c>
      <c r="L27" s="7">
        <f t="shared" si="5"/>
        <v>14.706992848800002</v>
      </c>
      <c r="M27" s="8">
        <f t="shared" si="6"/>
        <v>161.77692133680003</v>
      </c>
      <c r="N27" s="5"/>
    </row>
    <row r="28" spans="1:14" ht="22.5">
      <c r="A28" s="5">
        <v>12</v>
      </c>
      <c r="B28" s="5" t="s">
        <v>33</v>
      </c>
      <c r="C28" s="5" t="s">
        <v>72</v>
      </c>
      <c r="D28" s="5" t="s">
        <v>54</v>
      </c>
      <c r="E28" s="5">
        <v>0.96</v>
      </c>
      <c r="F28" s="5">
        <v>235.03</v>
      </c>
      <c r="G28" s="7">
        <f t="shared" si="0"/>
        <v>225.62879999999998</v>
      </c>
      <c r="H28" s="7">
        <f t="shared" si="1"/>
        <v>56.858457599999994</v>
      </c>
      <c r="I28" s="7">
        <f t="shared" si="2"/>
        <v>282.48725759999996</v>
      </c>
      <c r="J28" s="7">
        <f t="shared" si="3"/>
        <v>221.75249721599997</v>
      </c>
      <c r="K28" s="7">
        <f t="shared" si="4"/>
        <v>504.23975481599996</v>
      </c>
      <c r="L28" s="7">
        <f t="shared" si="5"/>
        <v>50.423975481599996</v>
      </c>
      <c r="M28" s="8">
        <f t="shared" si="6"/>
        <v>554.6637302976</v>
      </c>
      <c r="N28" s="5"/>
    </row>
    <row r="29" spans="1:14" ht="22.5">
      <c r="A29" s="5">
        <v>13</v>
      </c>
      <c r="B29" s="5" t="s">
        <v>33</v>
      </c>
      <c r="C29" s="5" t="s">
        <v>73</v>
      </c>
      <c r="D29" s="5" t="s">
        <v>54</v>
      </c>
      <c r="E29" s="5">
        <v>1.44</v>
      </c>
      <c r="F29" s="5">
        <v>235.03</v>
      </c>
      <c r="G29" s="7">
        <f t="shared" si="0"/>
        <v>338.4432</v>
      </c>
      <c r="H29" s="7">
        <f t="shared" si="1"/>
        <v>85.2876864</v>
      </c>
      <c r="I29" s="7">
        <f t="shared" si="2"/>
        <v>423.7308864</v>
      </c>
      <c r="J29" s="7">
        <f t="shared" si="3"/>
        <v>332.628745824</v>
      </c>
      <c r="K29" s="7">
        <f t="shared" si="4"/>
        <v>756.359632224</v>
      </c>
      <c r="L29" s="7">
        <f t="shared" si="5"/>
        <v>75.63596322240001</v>
      </c>
      <c r="M29" s="8">
        <f t="shared" si="6"/>
        <v>831.9955954464001</v>
      </c>
      <c r="N29" s="5"/>
    </row>
    <row r="30" spans="1:14" ht="22.5">
      <c r="A30" s="5">
        <v>14</v>
      </c>
      <c r="B30" s="5" t="s">
        <v>34</v>
      </c>
      <c r="C30" s="5" t="s">
        <v>74</v>
      </c>
      <c r="D30" s="5" t="s">
        <v>55</v>
      </c>
      <c r="E30" s="5">
        <v>1.09</v>
      </c>
      <c r="F30" s="5">
        <v>235.03</v>
      </c>
      <c r="G30" s="7">
        <f t="shared" si="0"/>
        <v>256.1827</v>
      </c>
      <c r="H30" s="7">
        <f t="shared" si="1"/>
        <v>64.55804040000001</v>
      </c>
      <c r="I30" s="7">
        <f t="shared" si="2"/>
        <v>320.74074040000005</v>
      </c>
      <c r="J30" s="7">
        <f t="shared" si="3"/>
        <v>251.78148121400005</v>
      </c>
      <c r="K30" s="7">
        <f t="shared" si="4"/>
        <v>572.522221614</v>
      </c>
      <c r="L30" s="7">
        <f t="shared" si="5"/>
        <v>57.252222161400006</v>
      </c>
      <c r="M30" s="8">
        <f t="shared" si="6"/>
        <v>629.7744437754001</v>
      </c>
      <c r="N30" s="5"/>
    </row>
    <row r="31" spans="1:14" ht="22.5">
      <c r="A31" s="5">
        <v>15</v>
      </c>
      <c r="B31" s="5" t="s">
        <v>34</v>
      </c>
      <c r="C31" s="5" t="s">
        <v>75</v>
      </c>
      <c r="D31" s="5" t="s">
        <v>55</v>
      </c>
      <c r="E31" s="5">
        <v>0.76</v>
      </c>
      <c r="F31" s="5">
        <v>235.03</v>
      </c>
      <c r="G31" s="7">
        <f t="shared" si="0"/>
        <v>178.6228</v>
      </c>
      <c r="H31" s="7">
        <f t="shared" si="1"/>
        <v>45.0129456</v>
      </c>
      <c r="I31" s="7">
        <f t="shared" si="2"/>
        <v>223.6357456</v>
      </c>
      <c r="J31" s="7">
        <f t="shared" si="3"/>
        <v>175.55406029600002</v>
      </c>
      <c r="K31" s="7">
        <f t="shared" si="4"/>
        <v>399.18980589600005</v>
      </c>
      <c r="L31" s="7">
        <f t="shared" si="5"/>
        <v>39.91898058960001</v>
      </c>
      <c r="M31" s="8">
        <f t="shared" si="6"/>
        <v>439.10878648560004</v>
      </c>
      <c r="N31" s="5"/>
    </row>
    <row r="32" spans="1:14" ht="34.5" customHeight="1">
      <c r="A32" s="5">
        <v>16</v>
      </c>
      <c r="B32" s="5" t="s">
        <v>35</v>
      </c>
      <c r="C32" s="4" t="s">
        <v>76</v>
      </c>
      <c r="D32" s="5" t="s">
        <v>29</v>
      </c>
      <c r="E32" s="7">
        <v>0.7</v>
      </c>
      <c r="F32" s="5">
        <v>235.03</v>
      </c>
      <c r="G32" s="7">
        <f t="shared" si="0"/>
        <v>164.521</v>
      </c>
      <c r="H32" s="7">
        <f t="shared" si="1"/>
        <v>41.459292</v>
      </c>
      <c r="I32" s="7">
        <f t="shared" si="2"/>
        <v>205.980292</v>
      </c>
      <c r="J32" s="7">
        <f t="shared" si="3"/>
        <v>161.69452922</v>
      </c>
      <c r="K32" s="7">
        <f t="shared" si="4"/>
        <v>367.67482122</v>
      </c>
      <c r="L32" s="7">
        <f t="shared" si="5"/>
        <v>36.767482122000004</v>
      </c>
      <c r="M32" s="8">
        <f t="shared" si="6"/>
        <v>404.442303342</v>
      </c>
      <c r="N32" s="5"/>
    </row>
    <row r="33" spans="1:14" ht="22.5" hidden="1">
      <c r="A33" s="5">
        <v>17</v>
      </c>
      <c r="B33" s="5" t="s">
        <v>33</v>
      </c>
      <c r="C33" s="5" t="s">
        <v>36</v>
      </c>
      <c r="D33" s="5"/>
      <c r="E33" s="7"/>
      <c r="F33" s="5">
        <v>235.03</v>
      </c>
      <c r="G33" s="7">
        <f t="shared" si="0"/>
        <v>0</v>
      </c>
      <c r="H33" s="7">
        <f t="shared" si="1"/>
        <v>0</v>
      </c>
      <c r="I33" s="7">
        <f t="shared" si="2"/>
        <v>0</v>
      </c>
      <c r="J33" s="7">
        <f t="shared" si="3"/>
        <v>0</v>
      </c>
      <c r="K33" s="7">
        <f t="shared" si="4"/>
        <v>0</v>
      </c>
      <c r="L33" s="7">
        <f t="shared" si="5"/>
        <v>0</v>
      </c>
      <c r="M33" s="8">
        <f t="shared" si="6"/>
        <v>0</v>
      </c>
      <c r="N33" s="5"/>
    </row>
    <row r="34" spans="1:14" ht="12.75">
      <c r="A34" s="5">
        <v>18</v>
      </c>
      <c r="B34" s="5" t="s">
        <v>37</v>
      </c>
      <c r="C34" s="5" t="s">
        <v>38</v>
      </c>
      <c r="D34" s="5" t="s">
        <v>56</v>
      </c>
      <c r="E34" s="7">
        <v>0.39</v>
      </c>
      <c r="F34" s="5">
        <v>235.03</v>
      </c>
      <c r="G34" s="7">
        <f t="shared" si="0"/>
        <v>91.66170000000001</v>
      </c>
      <c r="H34" s="7">
        <f t="shared" si="1"/>
        <v>23.0987484</v>
      </c>
      <c r="I34" s="7">
        <f t="shared" si="2"/>
        <v>114.76044840000002</v>
      </c>
      <c r="J34" s="7">
        <f t="shared" si="3"/>
        <v>90.08695199400002</v>
      </c>
      <c r="K34" s="7">
        <f t="shared" si="4"/>
        <v>204.84740039400003</v>
      </c>
      <c r="L34" s="7">
        <f t="shared" si="5"/>
        <v>20.484740039400005</v>
      </c>
      <c r="M34" s="8">
        <f t="shared" si="6"/>
        <v>225.33214043340004</v>
      </c>
      <c r="N34" s="5"/>
    </row>
    <row r="35" spans="1:14" ht="36" customHeight="1">
      <c r="A35" s="5">
        <v>19</v>
      </c>
      <c r="B35" s="5" t="s">
        <v>39</v>
      </c>
      <c r="C35" s="4" t="s">
        <v>40</v>
      </c>
      <c r="D35" s="5" t="s">
        <v>57</v>
      </c>
      <c r="E35" s="7">
        <v>4.27</v>
      </c>
      <c r="F35" s="5">
        <v>235.03</v>
      </c>
      <c r="G35" s="7">
        <f t="shared" si="0"/>
        <v>1003.5781</v>
      </c>
      <c r="H35" s="7">
        <f t="shared" si="1"/>
        <v>252.90168119999998</v>
      </c>
      <c r="I35" s="7">
        <f t="shared" si="2"/>
        <v>1256.4797812</v>
      </c>
      <c r="J35" s="7">
        <f t="shared" si="3"/>
        <v>986.336628242</v>
      </c>
      <c r="K35" s="7">
        <f t="shared" si="4"/>
        <v>2242.816409442</v>
      </c>
      <c r="L35" s="7">
        <f t="shared" si="5"/>
        <v>224.2816409442</v>
      </c>
      <c r="M35" s="8">
        <f t="shared" si="6"/>
        <v>2467.0980503861997</v>
      </c>
      <c r="N35" s="5"/>
    </row>
    <row r="36" spans="1:14" ht="22.5">
      <c r="A36" s="5">
        <v>20</v>
      </c>
      <c r="B36" s="5" t="s">
        <v>41</v>
      </c>
      <c r="C36" s="5" t="s">
        <v>42</v>
      </c>
      <c r="D36" s="5" t="s">
        <v>58</v>
      </c>
      <c r="E36" s="7">
        <v>2.1</v>
      </c>
      <c r="F36" s="5">
        <v>235.03</v>
      </c>
      <c r="G36" s="7">
        <f t="shared" si="0"/>
        <v>493.56300000000005</v>
      </c>
      <c r="H36" s="7">
        <f t="shared" si="1"/>
        <v>124.37787600000001</v>
      </c>
      <c r="I36" s="7">
        <f t="shared" si="2"/>
        <v>617.9408760000001</v>
      </c>
      <c r="J36" s="7">
        <f t="shared" si="3"/>
        <v>485.0835876600001</v>
      </c>
      <c r="K36" s="7">
        <f t="shared" si="4"/>
        <v>1103.0244636600003</v>
      </c>
      <c r="L36" s="7">
        <f t="shared" si="5"/>
        <v>110.30244636600003</v>
      </c>
      <c r="M36" s="8">
        <f t="shared" si="6"/>
        <v>1213.3269100260004</v>
      </c>
      <c r="N36" s="5"/>
    </row>
    <row r="37" spans="1:14" ht="21.75" customHeight="1">
      <c r="A37" s="5">
        <v>21</v>
      </c>
      <c r="B37" s="5" t="s">
        <v>43</v>
      </c>
      <c r="C37" s="5" t="s">
        <v>44</v>
      </c>
      <c r="D37" s="5" t="s">
        <v>59</v>
      </c>
      <c r="E37" s="7">
        <v>0.31</v>
      </c>
      <c r="F37" s="5">
        <v>235.03</v>
      </c>
      <c r="G37" s="7">
        <f t="shared" si="0"/>
        <v>72.8593</v>
      </c>
      <c r="H37" s="7">
        <f t="shared" si="1"/>
        <v>18.3605436</v>
      </c>
      <c r="I37" s="7">
        <f t="shared" si="2"/>
        <v>91.2198436</v>
      </c>
      <c r="J37" s="7">
        <f t="shared" si="3"/>
        <v>71.607577226</v>
      </c>
      <c r="K37" s="7">
        <f t="shared" si="4"/>
        <v>162.827420826</v>
      </c>
      <c r="L37" s="7">
        <f t="shared" si="5"/>
        <v>16.282742082600002</v>
      </c>
      <c r="M37" s="8">
        <f t="shared" si="6"/>
        <v>179.11016290860002</v>
      </c>
      <c r="N37" s="5"/>
    </row>
    <row r="38" spans="1:14" ht="30" customHeight="1">
      <c r="A38" s="5">
        <v>22</v>
      </c>
      <c r="B38" s="5" t="s">
        <v>45</v>
      </c>
      <c r="C38" s="4" t="s">
        <v>46</v>
      </c>
      <c r="D38" s="5" t="s">
        <v>60</v>
      </c>
      <c r="E38" s="7">
        <v>3.96</v>
      </c>
      <c r="F38" s="5">
        <v>235.03</v>
      </c>
      <c r="G38" s="7">
        <f t="shared" si="0"/>
        <v>930.7188</v>
      </c>
      <c r="H38" s="7">
        <f t="shared" si="1"/>
        <v>234.54113759999998</v>
      </c>
      <c r="I38" s="7">
        <f t="shared" si="2"/>
        <v>1165.2599376</v>
      </c>
      <c r="J38" s="7">
        <f t="shared" si="3"/>
        <v>914.7290510160001</v>
      </c>
      <c r="K38" s="7">
        <f t="shared" si="4"/>
        <v>2079.988988616</v>
      </c>
      <c r="L38" s="7">
        <f t="shared" si="5"/>
        <v>207.9988988616</v>
      </c>
      <c r="M38" s="8">
        <f t="shared" si="6"/>
        <v>2287.9878874776</v>
      </c>
      <c r="N38" s="5"/>
    </row>
    <row r="39" spans="1:14" ht="33.75" customHeight="1">
      <c r="A39" s="5">
        <v>23</v>
      </c>
      <c r="B39" s="5" t="s">
        <v>47</v>
      </c>
      <c r="C39" s="5" t="s">
        <v>49</v>
      </c>
      <c r="D39" s="4" t="s">
        <v>61</v>
      </c>
      <c r="E39" s="5">
        <v>0.58</v>
      </c>
      <c r="F39" s="5">
        <v>235.03</v>
      </c>
      <c r="G39" s="7">
        <f t="shared" si="0"/>
        <v>136.3174</v>
      </c>
      <c r="H39" s="7">
        <f t="shared" si="1"/>
        <v>34.3519848</v>
      </c>
      <c r="I39" s="7">
        <f t="shared" si="2"/>
        <v>170.6693848</v>
      </c>
      <c r="J39" s="7">
        <f t="shared" si="3"/>
        <v>133.975467068</v>
      </c>
      <c r="K39" s="7">
        <f t="shared" si="4"/>
        <v>304.644851868</v>
      </c>
      <c r="L39" s="7">
        <f t="shared" si="5"/>
        <v>30.4644851868</v>
      </c>
      <c r="M39" s="8">
        <f t="shared" si="6"/>
        <v>335.1093370548</v>
      </c>
      <c r="N39" s="5"/>
    </row>
    <row r="40" spans="1:14" ht="12.75">
      <c r="A40" s="5">
        <v>24</v>
      </c>
      <c r="B40" s="5" t="s">
        <v>79</v>
      </c>
      <c r="C40" s="5" t="s">
        <v>80</v>
      </c>
      <c r="D40" s="4" t="s">
        <v>81</v>
      </c>
      <c r="E40" s="5">
        <v>0.62</v>
      </c>
      <c r="F40" s="5">
        <v>235.03</v>
      </c>
      <c r="G40" s="7">
        <f t="shared" si="0"/>
        <v>145.7186</v>
      </c>
      <c r="H40" s="7">
        <f t="shared" si="1"/>
        <v>36.7210872</v>
      </c>
      <c r="I40" s="7">
        <f t="shared" si="2"/>
        <v>182.4396872</v>
      </c>
      <c r="J40" s="7">
        <f t="shared" si="3"/>
        <v>143.215154452</v>
      </c>
      <c r="K40" s="7">
        <f t="shared" si="4"/>
        <v>325.654841652</v>
      </c>
      <c r="L40" s="7">
        <f t="shared" si="5"/>
        <v>32.565484165200004</v>
      </c>
      <c r="M40" s="8">
        <f t="shared" si="6"/>
        <v>358.22032581720003</v>
      </c>
      <c r="N40" s="5"/>
    </row>
    <row r="41" spans="1:14" ht="12.75">
      <c r="A41" s="5">
        <v>25</v>
      </c>
      <c r="B41" s="5" t="s">
        <v>84</v>
      </c>
      <c r="C41" s="5" t="s">
        <v>82</v>
      </c>
      <c r="D41" s="4" t="s">
        <v>83</v>
      </c>
      <c r="E41" s="5">
        <v>0.67</v>
      </c>
      <c r="F41" s="5">
        <v>235.03</v>
      </c>
      <c r="G41" s="7">
        <f t="shared" si="0"/>
        <v>157.4701</v>
      </c>
      <c r="H41" s="7">
        <f t="shared" si="1"/>
        <v>39.6824652</v>
      </c>
      <c r="I41" s="7">
        <f t="shared" si="2"/>
        <v>197.1525652</v>
      </c>
      <c r="J41" s="7">
        <f t="shared" si="3"/>
        <v>154.764763682</v>
      </c>
      <c r="K41" s="7">
        <f t="shared" si="4"/>
        <v>351.917328882</v>
      </c>
      <c r="L41" s="7">
        <f t="shared" si="5"/>
        <v>35.1917328882</v>
      </c>
      <c r="M41" s="8">
        <f t="shared" si="6"/>
        <v>387.1090617702</v>
      </c>
      <c r="N41" s="5"/>
    </row>
    <row r="42" spans="1:14" ht="12.75">
      <c r="A42" s="5">
        <v>26</v>
      </c>
      <c r="B42" s="5" t="s">
        <v>98</v>
      </c>
      <c r="C42" s="5" t="s">
        <v>99</v>
      </c>
      <c r="D42" s="4" t="s">
        <v>83</v>
      </c>
      <c r="E42" s="5">
        <v>0.26</v>
      </c>
      <c r="F42" s="5">
        <v>235.03</v>
      </c>
      <c r="G42" s="7">
        <f t="shared" si="0"/>
        <v>61.107800000000005</v>
      </c>
      <c r="H42" s="7">
        <f t="shared" si="1"/>
        <v>15.399165600000002</v>
      </c>
      <c r="I42" s="7">
        <f t="shared" si="2"/>
        <v>76.5069656</v>
      </c>
      <c r="J42" s="7">
        <f t="shared" si="3"/>
        <v>60.057967996</v>
      </c>
      <c r="K42" s="7">
        <f t="shared" si="4"/>
        <v>136.564933596</v>
      </c>
      <c r="L42" s="7">
        <f t="shared" si="5"/>
        <v>13.6564933596</v>
      </c>
      <c r="M42" s="8">
        <f t="shared" si="6"/>
        <v>150.2214269556</v>
      </c>
      <c r="N42" s="5"/>
    </row>
    <row r="43" spans="1:14" ht="12.75">
      <c r="A43" s="5">
        <v>27</v>
      </c>
      <c r="B43" s="5" t="s">
        <v>85</v>
      </c>
      <c r="C43" s="5" t="s">
        <v>86</v>
      </c>
      <c r="D43" s="4" t="s">
        <v>83</v>
      </c>
      <c r="E43" s="5">
        <v>1.7</v>
      </c>
      <c r="F43" s="5">
        <v>235.03</v>
      </c>
      <c r="G43" s="7">
        <f t="shared" si="0"/>
        <v>399.551</v>
      </c>
      <c r="H43" s="7">
        <f t="shared" si="1"/>
        <v>100.686852</v>
      </c>
      <c r="I43" s="7">
        <f t="shared" si="2"/>
        <v>500.237852</v>
      </c>
      <c r="J43" s="7">
        <f t="shared" si="3"/>
        <v>392.68671382</v>
      </c>
      <c r="K43" s="7">
        <f t="shared" si="4"/>
        <v>892.92456582</v>
      </c>
      <c r="L43" s="7">
        <f t="shared" si="5"/>
        <v>89.292456582</v>
      </c>
      <c r="M43" s="8">
        <f t="shared" si="6"/>
        <v>982.217022402</v>
      </c>
      <c r="N43" s="5"/>
    </row>
    <row r="44" spans="1:14" ht="23.25" customHeight="1">
      <c r="A44" s="5">
        <v>28</v>
      </c>
      <c r="B44" s="5" t="s">
        <v>87</v>
      </c>
      <c r="C44" s="5" t="s">
        <v>89</v>
      </c>
      <c r="D44" s="4" t="s">
        <v>91</v>
      </c>
      <c r="E44" s="5">
        <v>1</v>
      </c>
      <c r="F44" s="5">
        <v>235.03</v>
      </c>
      <c r="G44" s="7">
        <f t="shared" si="0"/>
        <v>235.03</v>
      </c>
      <c r="H44" s="7">
        <f t="shared" si="1"/>
        <v>59.227560000000004</v>
      </c>
      <c r="I44" s="7">
        <f t="shared" si="2"/>
        <v>294.25756</v>
      </c>
      <c r="J44" s="7">
        <f t="shared" si="3"/>
        <v>230.99218460000003</v>
      </c>
      <c r="K44" s="7">
        <f t="shared" si="4"/>
        <v>525.2497446</v>
      </c>
      <c r="L44" s="7">
        <f t="shared" si="5"/>
        <v>52.52497446</v>
      </c>
      <c r="M44" s="8">
        <f t="shared" si="6"/>
        <v>577.7747190599999</v>
      </c>
      <c r="N44" s="5"/>
    </row>
    <row r="45" spans="1:14" ht="23.25" customHeight="1">
      <c r="A45" s="5">
        <v>29</v>
      </c>
      <c r="B45" s="5" t="s">
        <v>88</v>
      </c>
      <c r="C45" s="5" t="s">
        <v>90</v>
      </c>
      <c r="D45" s="4" t="s">
        <v>91</v>
      </c>
      <c r="E45" s="5">
        <v>1.2</v>
      </c>
      <c r="F45" s="5">
        <v>235.03</v>
      </c>
      <c r="G45" s="7">
        <f t="shared" si="0"/>
        <v>282.036</v>
      </c>
      <c r="H45" s="7">
        <f t="shared" si="1"/>
        <v>71.073072</v>
      </c>
      <c r="I45" s="7">
        <f t="shared" si="2"/>
        <v>353.10907199999997</v>
      </c>
      <c r="J45" s="7">
        <f t="shared" si="3"/>
        <v>277.19062152</v>
      </c>
      <c r="K45" s="7">
        <f t="shared" si="4"/>
        <v>630.2996935199999</v>
      </c>
      <c r="L45" s="7">
        <f t="shared" si="5"/>
        <v>63.029969351999995</v>
      </c>
      <c r="M45" s="8">
        <f t="shared" si="6"/>
        <v>693.3296628719999</v>
      </c>
      <c r="N45" s="5"/>
    </row>
    <row r="46" spans="1:14" ht="23.25" customHeight="1">
      <c r="A46" s="5">
        <v>30</v>
      </c>
      <c r="B46" s="5" t="s">
        <v>48</v>
      </c>
      <c r="C46" s="5" t="s">
        <v>50</v>
      </c>
      <c r="D46" s="5" t="s">
        <v>14</v>
      </c>
      <c r="E46" s="5">
        <v>0.69</v>
      </c>
      <c r="F46" s="5">
        <v>235.03</v>
      </c>
      <c r="G46" s="7">
        <f t="shared" si="0"/>
        <v>162.17069999999998</v>
      </c>
      <c r="H46" s="7">
        <f t="shared" si="1"/>
        <v>40.8670164</v>
      </c>
      <c r="I46" s="7">
        <f t="shared" si="2"/>
        <v>203.03771639999997</v>
      </c>
      <c r="J46" s="7">
        <f t="shared" si="3"/>
        <v>159.38460737399998</v>
      </c>
      <c r="K46" s="7">
        <f t="shared" si="4"/>
        <v>362.42232377399995</v>
      </c>
      <c r="L46" s="7">
        <f t="shared" si="5"/>
        <v>36.24223237739999</v>
      </c>
      <c r="M46" s="8">
        <f t="shared" si="6"/>
        <v>398.66455615139995</v>
      </c>
      <c r="N46" s="5"/>
    </row>
    <row r="47" spans="1:14" ht="23.25" customHeight="1">
      <c r="A47" s="5"/>
      <c r="B47" s="5"/>
      <c r="C47" s="5"/>
      <c r="D47" s="5"/>
      <c r="E47" s="5"/>
      <c r="F47" s="5"/>
      <c r="G47" s="7"/>
      <c r="H47" s="7"/>
      <c r="I47" s="7"/>
      <c r="J47" s="7"/>
      <c r="K47" s="7"/>
      <c r="L47" s="7"/>
      <c r="M47" s="8"/>
      <c r="N47" s="5"/>
    </row>
    <row r="48" spans="1:14" ht="23.25" customHeight="1">
      <c r="A48" s="5"/>
      <c r="B48" s="5"/>
      <c r="C48" s="5"/>
      <c r="D48" s="5"/>
      <c r="E48" s="5"/>
      <c r="F48" s="5"/>
      <c r="G48" s="7"/>
      <c r="H48" s="7"/>
      <c r="I48" s="7"/>
      <c r="J48" s="7"/>
      <c r="K48" s="7"/>
      <c r="L48" s="7"/>
      <c r="M48" s="8"/>
      <c r="N48" s="5"/>
    </row>
    <row r="49" spans="1:14" ht="23.25" customHeight="1">
      <c r="A49" s="5">
        <v>31</v>
      </c>
      <c r="B49" s="5" t="s">
        <v>100</v>
      </c>
      <c r="C49" s="5" t="s">
        <v>102</v>
      </c>
      <c r="D49" s="5" t="s">
        <v>104</v>
      </c>
      <c r="E49" s="5">
        <v>0.4</v>
      </c>
      <c r="F49" s="5">
        <v>235.03</v>
      </c>
      <c r="G49" s="7">
        <f t="shared" si="0"/>
        <v>94.012</v>
      </c>
      <c r="H49" s="7">
        <f t="shared" si="1"/>
        <v>23.691024</v>
      </c>
      <c r="I49" s="7">
        <f t="shared" si="2"/>
        <v>117.703024</v>
      </c>
      <c r="J49" s="7">
        <f t="shared" si="3"/>
        <v>92.39687384</v>
      </c>
      <c r="K49" s="7">
        <f t="shared" si="4"/>
        <v>210.09989783999998</v>
      </c>
      <c r="L49" s="7">
        <f t="shared" si="5"/>
        <v>21.009989784</v>
      </c>
      <c r="M49" s="8">
        <f t="shared" si="6"/>
        <v>231.10988762399998</v>
      </c>
      <c r="N49" s="5"/>
    </row>
    <row r="50" spans="1:14" ht="23.25" customHeight="1">
      <c r="A50" s="5">
        <v>32</v>
      </c>
      <c r="B50" s="5" t="s">
        <v>101</v>
      </c>
      <c r="C50" s="5" t="s">
        <v>103</v>
      </c>
      <c r="D50" s="5" t="s">
        <v>104</v>
      </c>
      <c r="E50" s="5">
        <v>0.83</v>
      </c>
      <c r="F50" s="5">
        <v>235.03</v>
      </c>
      <c r="G50" s="7">
        <f t="shared" si="0"/>
        <v>195.07489999999999</v>
      </c>
      <c r="H50" s="7">
        <f t="shared" si="1"/>
        <v>49.1588748</v>
      </c>
      <c r="I50" s="7">
        <f t="shared" si="2"/>
        <v>244.2337748</v>
      </c>
      <c r="J50" s="7">
        <f t="shared" si="3"/>
        <v>191.723513218</v>
      </c>
      <c r="K50" s="7">
        <f t="shared" si="4"/>
        <v>435.957288018</v>
      </c>
      <c r="L50" s="7">
        <f t="shared" si="5"/>
        <v>43.5957288018</v>
      </c>
      <c r="M50" s="8">
        <f t="shared" si="6"/>
        <v>479.5530168198</v>
      </c>
      <c r="N50" s="5"/>
    </row>
    <row r="51" spans="1:14" ht="12.75">
      <c r="A51" s="5">
        <v>33</v>
      </c>
      <c r="B51" s="5"/>
      <c r="C51" s="5" t="s">
        <v>51</v>
      </c>
      <c r="D51" s="5" t="s">
        <v>62</v>
      </c>
      <c r="E51" s="5">
        <v>0.3</v>
      </c>
      <c r="F51" s="5">
        <v>235.03</v>
      </c>
      <c r="G51" s="7">
        <f t="shared" si="0"/>
        <v>70.509</v>
      </c>
      <c r="H51" s="7">
        <f t="shared" si="1"/>
        <v>17.768268</v>
      </c>
      <c r="I51" s="7">
        <f t="shared" si="2"/>
        <v>88.27726799999999</v>
      </c>
      <c r="J51" s="7">
        <f t="shared" si="3"/>
        <v>69.29765538</v>
      </c>
      <c r="K51" s="7">
        <f t="shared" si="4"/>
        <v>157.57492337999997</v>
      </c>
      <c r="L51" s="7">
        <f t="shared" si="5"/>
        <v>15.757492337999999</v>
      </c>
      <c r="M51" s="8">
        <f t="shared" si="6"/>
        <v>173.33241571799996</v>
      </c>
      <c r="N51" s="5"/>
    </row>
    <row r="52" spans="1:14" ht="12.75">
      <c r="A52" s="5">
        <v>34</v>
      </c>
      <c r="B52" s="5"/>
      <c r="C52" s="5" t="s">
        <v>52</v>
      </c>
      <c r="D52" s="5" t="s">
        <v>62</v>
      </c>
      <c r="E52" s="5">
        <v>0.5</v>
      </c>
      <c r="F52" s="7">
        <v>300</v>
      </c>
      <c r="G52" s="7">
        <f t="shared" si="0"/>
        <v>150</v>
      </c>
      <c r="H52" s="7">
        <f t="shared" si="1"/>
        <v>37.8</v>
      </c>
      <c r="I52" s="7">
        <f t="shared" si="2"/>
        <v>187.8</v>
      </c>
      <c r="J52" s="7">
        <f t="shared" si="3"/>
        <v>147.423</v>
      </c>
      <c r="K52" s="7">
        <f t="shared" si="4"/>
        <v>335.223</v>
      </c>
      <c r="L52" s="7">
        <f t="shared" si="5"/>
        <v>33.5223</v>
      </c>
      <c r="M52" s="8">
        <f t="shared" si="6"/>
        <v>368.74530000000004</v>
      </c>
      <c r="N52" s="5"/>
    </row>
    <row r="53" spans="1:14" ht="12.75">
      <c r="A53" s="5"/>
      <c r="B53" s="5"/>
      <c r="C53" s="5"/>
      <c r="D53" s="5"/>
      <c r="E53" s="5"/>
      <c r="F53" s="5"/>
      <c r="G53" s="5"/>
      <c r="H53" s="5"/>
      <c r="I53" s="7"/>
      <c r="J53" s="7"/>
      <c r="K53" s="5"/>
      <c r="L53" s="7"/>
      <c r="M53" s="5"/>
      <c r="N53" s="5"/>
    </row>
    <row r="56" spans="2:8" ht="12.75">
      <c r="B56" s="15" t="s">
        <v>105</v>
      </c>
      <c r="C56" s="15"/>
      <c r="D56" s="15"/>
      <c r="E56" s="15"/>
      <c r="F56" s="15"/>
      <c r="G56" s="15"/>
      <c r="H56" s="15"/>
    </row>
    <row r="57" ht="12.75">
      <c r="B57" t="s">
        <v>63</v>
      </c>
    </row>
    <row r="58" spans="2:13" ht="12.75">
      <c r="B58" s="15" t="s">
        <v>106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2:7" ht="12.75">
      <c r="B59" s="13"/>
      <c r="C59" s="13"/>
      <c r="D59" s="13"/>
      <c r="E59" s="13"/>
      <c r="F59" s="13"/>
      <c r="G59" s="13"/>
    </row>
    <row r="62" ht="12.75">
      <c r="B62" t="s">
        <v>64</v>
      </c>
    </row>
  </sheetData>
  <sheetProtection/>
  <mergeCells count="6">
    <mergeCell ref="B10:J10"/>
    <mergeCell ref="B11:J11"/>
    <mergeCell ref="B59:G59"/>
    <mergeCell ref="I3:M3"/>
    <mergeCell ref="B56:H56"/>
    <mergeCell ref="B58:M58"/>
  </mergeCells>
  <printOptions/>
  <pageMargins left="0" right="0" top="0.15748031496062992" bottom="0.1574803149606299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GEFEST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11</cp:lastModifiedBy>
  <cp:lastPrinted>2014-08-15T03:20:36Z</cp:lastPrinted>
  <dcterms:created xsi:type="dcterms:W3CDTF">2008-07-23T04:27:42Z</dcterms:created>
  <dcterms:modified xsi:type="dcterms:W3CDTF">2014-12-04T05:34:07Z</dcterms:modified>
  <cp:category/>
  <cp:version/>
  <cp:contentType/>
  <cp:contentStatus/>
</cp:coreProperties>
</file>