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п1" sheetId="1" r:id="rId1"/>
    <sheet name="п2" sheetId="2" r:id="rId2"/>
  </sheets>
  <definedNames>
    <definedName name="_xlnm.Print_Area" localSheetId="0">'п1'!$A$1:$O$138</definedName>
    <definedName name="_xlnm.Print_Area" localSheetId="1">'п2'!$A$1:$I$186</definedName>
  </definedNames>
  <calcPr fullCalcOnLoad="1"/>
</workbook>
</file>

<file path=xl/sharedStrings.xml><?xml version="1.0" encoding="utf-8"?>
<sst xmlns="http://schemas.openxmlformats.org/spreadsheetml/2006/main" count="468" uniqueCount="323">
  <si>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</si>
  <si>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</si>
  <si>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</si>
  <si>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</si>
  <si>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</si>
  <si>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(дата утверждения)</t>
  </si>
  <si>
    <t>Приложение № 1</t>
  </si>
  <si>
    <t>к Правилам проведения органом местного</t>
  </si>
  <si>
    <t>самоуправления открытого конкурса</t>
  </si>
  <si>
    <t>по отбору управляющей организации</t>
  </si>
  <si>
    <t>для управления многоквартирным домом</t>
  </si>
  <si>
    <t>“</t>
  </si>
  <si>
    <t>”</t>
  </si>
  <si>
    <t>г.</t>
  </si>
  <si>
    <t>АКТ</t>
  </si>
  <si>
    <t>о состоянии общего имущества собственников помещений</t>
  </si>
  <si>
    <t>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</si>
  <si>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</si>
  <si>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</si>
  <si>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</si>
  <si>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</si>
  <si>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</si>
  <si>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</si>
  <si>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</si>
  <si>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</si>
  <si>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 </t>
  </si>
  <si>
    <t>сносу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</si>
  <si>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</si>
  <si>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</si>
  <si>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</si>
  <si>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</si>
  <si>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</si>
  <si>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</si>
  <si>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</si>
  <si>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</t>
  </si>
  <si>
    <t xml:space="preserve">непригодными для проживания  </t>
  </si>
  <si>
    <t>17. Перечень жилых помещений, признанных непригодными для проживания (с указанием</t>
  </si>
  <si>
    <t xml:space="preserve">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</si>
  <si>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</si>
  <si>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</t>
  </si>
  <si>
    <t>19. Площадь:</t>
  </si>
  <si>
    <t xml:space="preserve">а) многоквартирного дома с лоджиями, балконами, шкафами, коридорами и лестничными клетками  </t>
  </si>
  <si>
    <t>кв. м</t>
  </si>
  <si>
    <t xml:space="preserve">б) жилых помещений (общая площадь квартир)  </t>
  </si>
  <si>
    <t xml:space="preserve">в) нежилых помещений (общая площадь нежилых помещений, не входящих в состав общего имущества </t>
  </si>
  <si>
    <t xml:space="preserve">в многоквартирном доме) </t>
  </si>
  <si>
    <t>г) помещений общего пользования (общая площадь нежилых помещений, входящих в состав</t>
  </si>
  <si>
    <t xml:space="preserve"> общего имущества в многоквартирном доме)  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</si>
  <si>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</si>
  <si>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</si>
  <si>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</si>
  <si>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</si>
  <si>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других помещений общего пользования (включая технические</t>
  </si>
  <si>
    <t xml:space="preserve"> этажи, чердаки, технические подвалы)  </t>
  </si>
  <si>
    <t xml:space="preserve">24. Площадь земельного участка, входящего в состав общего имущества многоквартирного </t>
  </si>
  <si>
    <t xml:space="preserve">дома  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</si>
  <si>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</si>
  <si>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</si>
  <si>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</si>
  <si>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</si>
  <si>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</si>
  <si>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</si>
  <si>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</si>
  <si>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</si>
  <si>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</si>
  <si>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 xml:space="preserve">   чердачные</t>
  </si>
  <si>
    <t xml:space="preserve">   междуэтажные</t>
  </si>
  <si>
    <t xml:space="preserve">   подвальные</t>
  </si>
  <si>
    <t xml:space="preserve">   (другое)</t>
  </si>
  <si>
    <t>5. Крыша</t>
  </si>
  <si>
    <t>6. Полы</t>
  </si>
  <si>
    <t>7. Проемы</t>
  </si>
  <si>
    <t xml:space="preserve">   окна</t>
  </si>
  <si>
    <t xml:space="preserve">   двери</t>
  </si>
  <si>
    <t>8. Отделка</t>
  </si>
  <si>
    <t xml:space="preserve">   внутренняя</t>
  </si>
  <si>
    <t xml:space="preserve">   наружная</t>
  </si>
  <si>
    <t>Наимено­вание конструктивных элементов</t>
  </si>
  <si>
    <t>9. Механическое, электрическое, санитарно-техническое и иное оборудование</t>
  </si>
  <si>
    <t xml:space="preserve">   ванны напольные</t>
  </si>
  <si>
    <t xml:space="preserve">   электроплиты</t>
  </si>
  <si>
    <t xml:space="preserve">   телефонные сети и оборудование</t>
  </si>
  <si>
    <t xml:space="preserve">   сети проводного радиовещания</t>
  </si>
  <si>
    <t xml:space="preserve">   сигнализация</t>
  </si>
  <si>
    <t xml:space="preserve">   мусоропровод</t>
  </si>
  <si>
    <t xml:space="preserve">   лифт</t>
  </si>
  <si>
    <t xml:space="preserve">   вентиляция</t>
  </si>
  <si>
    <t>10. Внутридомовые инженерные коммуникации и оборудование для предоставления коммунальных услуг</t>
  </si>
  <si>
    <t xml:space="preserve">   электроснабжение</t>
  </si>
  <si>
    <t xml:space="preserve">   холодное водоснабжение</t>
  </si>
  <si>
    <t xml:space="preserve">   горячее водоснабжение</t>
  </si>
  <si>
    <t xml:space="preserve">   водоотведение</t>
  </si>
  <si>
    <t xml:space="preserve">   газоснабжение</t>
  </si>
  <si>
    <t xml:space="preserve">   отопление (от внешних котельных)</t>
  </si>
  <si>
    <t xml:space="preserve">   отопление (от домовой котельной) печи</t>
  </si>
  <si>
    <t xml:space="preserve">   калориферы</t>
  </si>
  <si>
    <t xml:space="preserve">   АГВ</t>
  </si>
  <si>
    <t>11. Крыльца</t>
  </si>
  <si>
    <t>(должность, ф.и.о. руководителя органа местного самоуправления, уполномоченного устанавливать</t>
  </si>
  <si>
    <t>техническое состояние многоквартирного дома, являющегося объектом конкурса)</t>
  </si>
  <si>
    <t>(подпись)</t>
  </si>
  <si>
    <t>(ф.и.о.)</t>
  </si>
  <si>
    <t>М.П.</t>
  </si>
  <si>
    <t>Объем работ</t>
  </si>
  <si>
    <t>1.</t>
  </si>
  <si>
    <t>2.</t>
  </si>
  <si>
    <t>3.</t>
  </si>
  <si>
    <t>4.</t>
  </si>
  <si>
    <t xml:space="preserve">      собственников помещений в многоквартирном доме, являющегося</t>
  </si>
  <si>
    <t>№ п\п</t>
  </si>
  <si>
    <t>Найменование работ</t>
  </si>
  <si>
    <t>Обоснование</t>
  </si>
  <si>
    <t>Ед. изм</t>
  </si>
  <si>
    <t>Годовая плата</t>
  </si>
  <si>
    <t>Приме-чание</t>
  </si>
  <si>
    <t xml:space="preserve">Уборка лестничных клеток в капитальных жилых домах </t>
  </si>
  <si>
    <t>Приложение № 6</t>
  </si>
  <si>
    <t>Мытье окон</t>
  </si>
  <si>
    <t>м2</t>
  </si>
  <si>
    <t>м3</t>
  </si>
  <si>
    <t>шт</t>
  </si>
  <si>
    <t>Ед.изм.</t>
  </si>
  <si>
    <t>Текущий ремонт (конструктивы)</t>
  </si>
  <si>
    <t xml:space="preserve"> - Кровля</t>
  </si>
  <si>
    <t>м\п</t>
  </si>
  <si>
    <t>Смена отдельных досок тесовой кровли</t>
  </si>
  <si>
    <t>Ремонт железобетонных козырьков</t>
  </si>
  <si>
    <t xml:space="preserve"> - Полы</t>
  </si>
  <si>
    <t xml:space="preserve">Смена  покрытия  пола  из  ДВПт  </t>
  </si>
  <si>
    <t xml:space="preserve">Смена  покрытия  пола  из   ДСП  </t>
  </si>
  <si>
    <t xml:space="preserve">Устройство полов из плитки метлахской </t>
  </si>
  <si>
    <t xml:space="preserve"> - Стены</t>
  </si>
  <si>
    <t>Обшивка  лестничного  марша  нащельниками</t>
  </si>
  <si>
    <t>Смена  сухой  штукатурки  на   стенах</t>
  </si>
  <si>
    <t>Смена  сухой  штукатурки  на  потолках</t>
  </si>
  <si>
    <t xml:space="preserve">Смена  обшивки  стен  из  строганой   доски </t>
  </si>
  <si>
    <t>Обшивка монтажного пояса металлом</t>
  </si>
  <si>
    <t xml:space="preserve"> - Дверные и оконные проемы:</t>
  </si>
  <si>
    <t>Пристрожка  дверных   полотен</t>
  </si>
  <si>
    <t>к-т</t>
  </si>
  <si>
    <t>Смена  дверных  ручек</t>
  </si>
  <si>
    <t>1 шт</t>
  </si>
  <si>
    <t xml:space="preserve"> - Ремонт подъездов:</t>
  </si>
  <si>
    <t>Простая  клеевая  окраска  стен</t>
  </si>
  <si>
    <t>Простая клеевая окраска потолков</t>
  </si>
  <si>
    <t>Простая   масляная  окраска  стен, откосов</t>
  </si>
  <si>
    <t>м</t>
  </si>
  <si>
    <t xml:space="preserve">Смена  обшивки  цоколя  из  шифера  плоского  </t>
  </si>
  <si>
    <t>Утепление цоколя минватой</t>
  </si>
  <si>
    <t>Утепление  цоколя  опилом</t>
  </si>
  <si>
    <t>Оштукатуривание швов  стеновых панелей  цементным  раствором</t>
  </si>
  <si>
    <t>Масл. окраска  фасада с фронтонами</t>
  </si>
  <si>
    <t>Клеевая  окраска  фасада</t>
  </si>
  <si>
    <t>Устройство и разборка  инвентарных  лесов</t>
  </si>
  <si>
    <t>Смена  чердачных  люков</t>
  </si>
  <si>
    <t>Навеска навесных замков на чердачные люки</t>
  </si>
  <si>
    <t>Внутридомовое оборудование и сети</t>
  </si>
  <si>
    <t xml:space="preserve"> - Отопление</t>
  </si>
  <si>
    <t xml:space="preserve"> - Водопровод,канализация,горячее водоснабжение</t>
  </si>
  <si>
    <t>1 уч</t>
  </si>
  <si>
    <t xml:space="preserve"> - Аварийное обслуживание</t>
  </si>
  <si>
    <t xml:space="preserve"> - Электроснабжение</t>
  </si>
  <si>
    <t>1 щит</t>
  </si>
  <si>
    <t>Простые</t>
  </si>
  <si>
    <t>Штукатурка, обои</t>
  </si>
  <si>
    <t>Окраска, побелка</t>
  </si>
  <si>
    <t>Не имеется</t>
  </si>
  <si>
    <t>Имеется</t>
  </si>
  <si>
    <t>Имеется (100%)</t>
  </si>
  <si>
    <t xml:space="preserve">Центральное (100%); </t>
  </si>
  <si>
    <t>Периодичность в год</t>
  </si>
  <si>
    <t>Благоустройство и обеспечение санитарного состояния жилых зданий и придомовой территории</t>
  </si>
  <si>
    <t>Механизированная расчистка от снега тротуаров с усовершенствованным покрытием</t>
  </si>
  <si>
    <t xml:space="preserve">Погрузка вручную и механизированный вывоз строительного мусора </t>
  </si>
  <si>
    <t>Сбор, погрузка вручную и механизированный вывоз дворового мусора (июнь - август)</t>
  </si>
  <si>
    <t>Подметание вручную снега с тротуаров с неусовершенствованным покрытием</t>
  </si>
  <si>
    <t>Очистка вручную от снега подъездных путей к септикам, находящимся на придомовой территории</t>
  </si>
  <si>
    <t>Очистка вручную контейнерной площадки от снега, наледи</t>
  </si>
  <si>
    <t>Очистка вручную контейнерной площадки от мусора</t>
  </si>
  <si>
    <t>Скалывание вручную наледи с тротуаров</t>
  </si>
  <si>
    <t>Уборка чердаков</t>
  </si>
  <si>
    <t>Уборка теплоузлов</t>
  </si>
  <si>
    <t>Стоимость руб/ед.изм.</t>
  </si>
  <si>
    <t xml:space="preserve">Ремонт  дверных  полотен - одностворные  </t>
  </si>
  <si>
    <t>м поручня</t>
  </si>
  <si>
    <t>1 ступень</t>
  </si>
  <si>
    <t>1 место</t>
  </si>
  <si>
    <t>1м2 жилой площади</t>
  </si>
  <si>
    <t>1 квартира</t>
  </si>
  <si>
    <t>Аварийно - диспетчерская служба</t>
  </si>
  <si>
    <t>Текущий ремонт</t>
  </si>
  <si>
    <t>Дополнительные работы</t>
  </si>
  <si>
    <t>Осмотр внутридомового оборудования и сетей отопления, водоснабжения, канализации и электроснабжения, промывка системы отопления</t>
  </si>
  <si>
    <t>ИТОГО</t>
  </si>
  <si>
    <t>В год</t>
  </si>
  <si>
    <t>В месяц на кв.м2</t>
  </si>
  <si>
    <t>ВСЕГО</t>
  </si>
  <si>
    <t>ПЕРЕЧЕНЬ</t>
  </si>
  <si>
    <t>обязательных, дополнительных работ и услуг по содержанию и ремонту общего имущества</t>
  </si>
  <si>
    <t>* Не заполненные графы по объемам работ в 3 и 4 разделах являются дополнительными работами, которые будут рассматриваться как предложения участников конкурса.</t>
  </si>
  <si>
    <t>Металл ( 1680 м2)</t>
  </si>
  <si>
    <t>ж\б сваи</t>
  </si>
  <si>
    <t>Имеются (100%)</t>
  </si>
  <si>
    <t>Влажное подметание лестничных площадок и маршей ниже 2-х этажей</t>
  </si>
  <si>
    <t>Мытье лестничных площадок и маршей ниже 2-х этажей</t>
  </si>
  <si>
    <t>Влажное подметание лестничных площадок и маршей выше 2-х этажей</t>
  </si>
  <si>
    <t>Мытье лестничных площадок и маршей выше 2-х этажей</t>
  </si>
  <si>
    <t>Влажная протирка элементов лестничных клеток жилых домов</t>
  </si>
  <si>
    <t>Влажная протирка отопительных приборов (радиаторов)</t>
  </si>
  <si>
    <t>Благоустройство и обеспечение санитарного состояния жилых зданий и придомовых территорий</t>
  </si>
  <si>
    <t>Механизированная очистка от снега подъездных путей к септикам, находящихся на придомовой территории</t>
  </si>
  <si>
    <t xml:space="preserve">Погрузка вручную и  вывоз строительного и крупногабаритного мусора </t>
  </si>
  <si>
    <t>Сбор, погрузка вручную и механизированный вывоз дворового смета и мусора, собранного с придомовой территории при засоренности 20 %</t>
  </si>
  <si>
    <t>Механизированная очистка от снега внутриквартальных проездов</t>
  </si>
  <si>
    <t>м2 за 1 проход</t>
  </si>
  <si>
    <t>Выкашивание газонов газонокосилкой со сгребанием скошенной травы</t>
  </si>
  <si>
    <t>Очистка вручную урн от мусора, находящихся на придомовой территории</t>
  </si>
  <si>
    <t>Уборка вручную свежевыпавшего снега со ступеней и площадок крыльца</t>
  </si>
  <si>
    <t>Скалывание сосулек с кровли</t>
  </si>
  <si>
    <t>м2 кровли</t>
  </si>
  <si>
    <t>Подметание вручную мусора с тротуаров с усовершенствованным покрытием в летний период</t>
  </si>
  <si>
    <t>Подметание вручную мусора с тротуаров с неусовершенствованным покрытием в летний период</t>
  </si>
  <si>
    <t>Посыпка тротуаров с усовершенствованным покрытием песком с ковша механизма</t>
  </si>
  <si>
    <t>Смена асбоцементных листов кровли</t>
  </si>
  <si>
    <t>Устройство пароизоляции в один слой рубероидом чердачных перекрытий</t>
  </si>
  <si>
    <t>Смена обделок примыканий из листовой стали к деревянным стенам</t>
  </si>
  <si>
    <t>Укрепление стропильных ног</t>
  </si>
  <si>
    <t>Установка  зонта  над  вентшахтой (смена флюгарок)</t>
  </si>
  <si>
    <t xml:space="preserve">Смена  коньковой  доски  </t>
  </si>
  <si>
    <t>Разделка  примыканий  кровли  кровельным железом</t>
  </si>
  <si>
    <t>Смена  дверного блока</t>
  </si>
  <si>
    <t>Смена дверного полотна</t>
  </si>
  <si>
    <t>Смена  наличников оконных и дверных проемов</t>
  </si>
  <si>
    <t>Смена стекол</t>
  </si>
  <si>
    <t>м фланца</t>
  </si>
  <si>
    <t>Ремонт форточки</t>
  </si>
  <si>
    <t>Смена  шпингалета</t>
  </si>
  <si>
    <t>Смена  оконных створок (малый ремонт)</t>
  </si>
  <si>
    <t>1 створка</t>
  </si>
  <si>
    <t>Смена дверных пружин</t>
  </si>
  <si>
    <t>Смена дверных петель</t>
  </si>
  <si>
    <t>петля</t>
  </si>
  <si>
    <t>Смена оконных петель</t>
  </si>
  <si>
    <t>Ремонт дверных полотен - двустворные</t>
  </si>
  <si>
    <t>Смена лаг из досок (выравнивание пола доской)</t>
  </si>
  <si>
    <t>Усиление балок нашивной доской с выравниванием (ремонт деревянных балок)</t>
  </si>
  <si>
    <t>Устройство чистого пола из обрезной доски 25мм</t>
  </si>
  <si>
    <t>Смена  плинтусов в отдельных местах</t>
  </si>
  <si>
    <t>Заделка выбоин в цементных полах(устройство цементной стяжки)</t>
  </si>
  <si>
    <t>Смена досок в полах</t>
  </si>
  <si>
    <t xml:space="preserve">Обшивка  стен  ДВПт, фанерой  </t>
  </si>
  <si>
    <t>8, 13</t>
  </si>
  <si>
    <t xml:space="preserve">Подметание вручную ступеней и площадок крылец </t>
  </si>
  <si>
    <t>Малый  ремонт  дверного   блока</t>
  </si>
  <si>
    <t>Смена  ступеней в деревянных лестницах</t>
  </si>
  <si>
    <t xml:space="preserve">Смена  площадки  крыльца  строганой  доской </t>
  </si>
  <si>
    <t>Заделка отбитых мест в железобетонных и бетонных ступенях на месте</t>
  </si>
  <si>
    <t>Смена деревянного засыпного цоколя со сменой утепляющей засыпки</t>
  </si>
  <si>
    <t>1 м цоколя</t>
  </si>
  <si>
    <t>Обшивка цоколя обрезной доской 25 мм (без засыпки опила)</t>
  </si>
  <si>
    <t>Смена отдельных досок короба теплотрассы обрезной доской</t>
  </si>
  <si>
    <t>м2 участка</t>
  </si>
  <si>
    <t>м2                участка</t>
  </si>
  <si>
    <t>Восстановление разрушенной тепловой изоляции</t>
  </si>
  <si>
    <t>Изоляция трубопровода рубероидом</t>
  </si>
  <si>
    <t>Смена  лаг из досок (основание крыльца)</t>
  </si>
  <si>
    <t>Разборка очагов и печей</t>
  </si>
  <si>
    <t>м3 печи</t>
  </si>
  <si>
    <t>Смена радиаторного блока</t>
  </si>
  <si>
    <t>1 секция</t>
  </si>
  <si>
    <t>Перегрупировка секций старого радиатора</t>
  </si>
  <si>
    <t>1 рад. блок</t>
  </si>
  <si>
    <t>Смена отдельных участков трубопровода</t>
  </si>
  <si>
    <t>Смена вентиля</t>
  </si>
  <si>
    <t>100 м3 здания</t>
  </si>
  <si>
    <t>Промывка трубопроводов системы центрального отопления</t>
  </si>
  <si>
    <t xml:space="preserve">Осмотр системы центрального отопления </t>
  </si>
  <si>
    <t>Смена паралельной задвижки</t>
  </si>
  <si>
    <t>Осмотр водопровода, канализации и горячего водоснабжения</t>
  </si>
  <si>
    <t>Смена отдельных участков трубопровода холодного и горячего водоснабжения из стальных водогазопроводных оцинкованных труб (40 мм)</t>
  </si>
  <si>
    <t>Смена отдельных участков трубопровода канализации из полиэтиленовых труб высокой плотности горизонтальных (50 мм)</t>
  </si>
  <si>
    <t>1м2 МОП</t>
  </si>
  <si>
    <t>Осмотр линий электрических сетей, арматуры и электрооборудования на лестничных клетках</t>
  </si>
  <si>
    <t>Содержание аварийно-ремонтной службы жилищного хозяйства по Мо г. Лабытнанги (для I-III категорий жилищного фонда)</t>
  </si>
  <si>
    <t>Содержание аварийно-ремонтной службы жилищного хозяйства по Мо г. Лабытнанги (для IV категории жилищного фонда)</t>
  </si>
  <si>
    <t>1 м провода</t>
  </si>
  <si>
    <t>Замена неисправных участков электрической сети здания</t>
  </si>
  <si>
    <t>1 прибор</t>
  </si>
  <si>
    <t>Замена вышедших из строя электроустановочных изделий</t>
  </si>
  <si>
    <t>Замена светильников для ламп накаливания</t>
  </si>
  <si>
    <t>Замена щитов</t>
  </si>
  <si>
    <t>Ремонт щитов</t>
  </si>
  <si>
    <t>Измерение сопротивления изоляции сетей</t>
  </si>
  <si>
    <t>Замена предохранителей</t>
  </si>
  <si>
    <t>Замена автоматических выключателей</t>
  </si>
  <si>
    <t>Замена пакетных переключателей вводно-распределительных устройств</t>
  </si>
  <si>
    <t>Замена ламп накаливания</t>
  </si>
  <si>
    <t>Очистка вручную кровли от снега</t>
  </si>
  <si>
    <t>Дератизация жилищного фонда (жилые помещения)</t>
  </si>
  <si>
    <t>Дезинсекция жилищного фонда (нежилые помещения)</t>
  </si>
  <si>
    <t>Обслуживание коллективных общедомовых приборов учета</t>
  </si>
  <si>
    <t>2011 г.</t>
  </si>
  <si>
    <t>207.1</t>
  </si>
  <si>
    <t>25.1</t>
  </si>
  <si>
    <t xml:space="preserve">Механизированная погрузка и вывоз снега, скола после очистки внутриквартальных проездов, тротуаров, кровель самосвалом </t>
  </si>
  <si>
    <t>Простая масляная окраска ранее окрашенных поверхностей окон</t>
  </si>
  <si>
    <t>Простая масляная окраска ранее окрашенных поверхностей дверей</t>
  </si>
  <si>
    <t>Простая масляная окраска ранее окрашенных полов</t>
  </si>
  <si>
    <t>Масляная окраска ранее окрашенных труб отопления, водопровода</t>
  </si>
  <si>
    <t>Окрашивание масляной краской торцов лестничных маршей и площадок</t>
  </si>
  <si>
    <t>Окрашивание масляной кроаской деревянных поручней</t>
  </si>
  <si>
    <t>Простая окраска поверхностей дверей металлических</t>
  </si>
  <si>
    <t>Смена отдельных частей поручня</t>
  </si>
  <si>
    <t>Ремонт внутренней штукатурки стен отдельными местами цементным раствором</t>
  </si>
  <si>
    <t>Больничная 4</t>
  </si>
  <si>
    <t>панел.</t>
  </si>
  <si>
    <t/>
  </si>
  <si>
    <t xml:space="preserve">Септики (100%); </t>
  </si>
  <si>
    <t>3 раза в неделю</t>
  </si>
  <si>
    <t>объем на 1 год</t>
  </si>
  <si>
    <t>в год 192</t>
  </si>
  <si>
    <t>Сбор и транспортировка твердых бытовых отходов на полигон</t>
  </si>
  <si>
    <t xml:space="preserve">объектом конкурса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</si>
</sst>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ahoma"/>
      <family val="2"/>
    </font>
    <font>
      <sz val="12"/>
      <name val="Arial Cyr"/>
      <family val="0"/>
    </font>
    <font>
      <b/>
      <sz val="10"/>
      <name val="Tahoma"/>
      <family val="2"/>
    </font>
    <font>
      <b/>
      <sz val="14"/>
      <name val="Tahoma"/>
      <family val="2"/>
    </font>
    <font>
      <i/>
      <sz val="11"/>
      <name val="Tahoma"/>
      <family val="2"/>
    </font>
    <font>
      <b/>
      <sz val="14"/>
      <name val="Arial Cyr"/>
      <family val="0"/>
    </font>
    <font>
      <sz val="8"/>
      <name val="Tahoma"/>
      <family val="2"/>
    </font>
    <font>
      <b/>
      <i/>
      <sz val="11"/>
      <name val="Tahoma"/>
      <family val="2"/>
    </font>
    <font>
      <i/>
      <sz val="11"/>
      <name val="Arial Cyr"/>
      <family val="0"/>
    </font>
    <font>
      <b/>
      <sz val="8"/>
      <name val="Tahoma"/>
      <family val="2"/>
    </font>
    <font>
      <i/>
      <sz val="8"/>
      <name val="Tahoma"/>
      <family val="2"/>
    </font>
    <font>
      <sz val="11"/>
      <name val="Arial Cyr"/>
      <family val="2"/>
    </font>
    <font>
      <b/>
      <sz val="10"/>
      <name val="Arial Cyr"/>
      <family val="0"/>
    </font>
    <font>
      <b/>
      <i/>
      <sz val="8"/>
      <name val="Tahoma"/>
      <family val="2"/>
    </font>
    <font>
      <sz val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13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0" fillId="0" borderId="0" xfId="0" applyBorder="1" applyAlignment="1">
      <alignment/>
    </xf>
    <xf numFmtId="0" fontId="14" fillId="33" borderId="12" xfId="0" applyFont="1" applyFill="1" applyBorder="1" applyAlignment="1">
      <alignment/>
    </xf>
    <xf numFmtId="0" fontId="0" fillId="0" borderId="0" xfId="0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0" fontId="7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2" fontId="14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9" fontId="2" fillId="0" borderId="11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85" zoomScaleSheetLayoutView="85" zoomScalePageLayoutView="0" workbookViewId="0" topLeftCell="A1">
      <selection activeCell="H137" sqref="H137"/>
    </sheetView>
  </sheetViews>
  <sheetFormatPr defaultColWidth="9.00390625" defaultRowHeight="15" customHeight="1"/>
  <cols>
    <col min="1" max="1" width="20.25390625" style="2" customWidth="1"/>
    <col min="2" max="4" width="2.625" style="2" customWidth="1"/>
    <col min="5" max="5" width="2.875" style="2" customWidth="1"/>
    <col min="6" max="6" width="7.125" style="2" customWidth="1"/>
    <col min="7" max="7" width="4.375" style="2" customWidth="1"/>
    <col min="8" max="8" width="7.125" style="2" customWidth="1"/>
    <col min="9" max="9" width="21.00390625" style="2" customWidth="1"/>
    <col min="10" max="10" width="1.75390625" style="2" customWidth="1"/>
    <col min="11" max="11" width="10.375" style="2" customWidth="1"/>
    <col min="12" max="13" width="9.125" style="2" customWidth="1"/>
    <col min="14" max="14" width="2.875" style="2" customWidth="1"/>
    <col min="15" max="15" width="10.625" style="2" customWidth="1"/>
    <col min="16" max="16384" width="9.125" style="2" customWidth="1"/>
  </cols>
  <sheetData>
    <row r="1" ht="18" customHeight="1">
      <c r="J1" s="2" t="s">
        <v>6</v>
      </c>
    </row>
    <row r="2" ht="18" customHeight="1">
      <c r="J2" s="2" t="s">
        <v>7</v>
      </c>
    </row>
    <row r="3" ht="18" customHeight="1">
      <c r="J3" s="2" t="s">
        <v>8</v>
      </c>
    </row>
    <row r="4" ht="18" customHeight="1">
      <c r="J4" s="2" t="s">
        <v>9</v>
      </c>
    </row>
    <row r="5" ht="18" customHeight="1">
      <c r="J5" s="2" t="s">
        <v>10</v>
      </c>
    </row>
    <row r="6" spans="8:15" ht="24" customHeight="1">
      <c r="H6" s="161" t="s">
        <v>0</v>
      </c>
      <c r="I6" s="161"/>
      <c r="J6" s="161"/>
      <c r="K6" s="161"/>
      <c r="L6" s="161"/>
      <c r="M6" s="161"/>
      <c r="N6" s="161"/>
      <c r="O6" s="161"/>
    </row>
    <row r="7" ht="9.75" customHeight="1"/>
    <row r="8" spans="8:15" ht="15" customHeight="1">
      <c r="H8" s="161" t="s">
        <v>1</v>
      </c>
      <c r="I8" s="161"/>
      <c r="J8" s="161"/>
      <c r="K8" s="161"/>
      <c r="L8" s="161"/>
      <c r="M8" s="161"/>
      <c r="N8" s="161"/>
      <c r="O8" s="161"/>
    </row>
    <row r="9" spans="8:15" ht="15" customHeight="1">
      <c r="H9" s="128"/>
      <c r="I9" s="128"/>
      <c r="J9" s="128"/>
      <c r="K9" s="128"/>
      <c r="L9" s="128"/>
      <c r="M9" s="128"/>
      <c r="N9" s="128"/>
      <c r="O9" s="128"/>
    </row>
    <row r="10" spans="8:15" ht="15" customHeight="1">
      <c r="H10" s="159" t="s">
        <v>2</v>
      </c>
      <c r="I10" s="159"/>
      <c r="J10" s="159"/>
      <c r="K10" s="159"/>
      <c r="L10" s="159"/>
      <c r="M10" s="159"/>
      <c r="N10" s="159"/>
      <c r="O10" s="159"/>
    </row>
    <row r="11" spans="8:15" ht="15" customHeight="1">
      <c r="H11" s="128"/>
      <c r="I11" s="128"/>
      <c r="J11" s="128"/>
      <c r="K11" s="128"/>
      <c r="L11" s="128"/>
      <c r="M11" s="128"/>
      <c r="N11" s="128"/>
      <c r="O11" s="128"/>
    </row>
    <row r="12" spans="8:15" ht="15" customHeight="1">
      <c r="H12" s="159" t="s">
        <v>3</v>
      </c>
      <c r="I12" s="159"/>
      <c r="J12" s="159"/>
      <c r="K12" s="159"/>
      <c r="L12" s="159"/>
      <c r="M12" s="159"/>
      <c r="N12" s="159"/>
      <c r="O12" s="159"/>
    </row>
    <row r="13" spans="8:15" ht="15" customHeight="1">
      <c r="H13" s="128"/>
      <c r="I13" s="128"/>
      <c r="J13" s="128"/>
      <c r="K13" s="128"/>
      <c r="L13" s="128"/>
      <c r="M13" s="128"/>
      <c r="N13" s="128"/>
      <c r="O13" s="128"/>
    </row>
    <row r="14" spans="8:15" ht="15" customHeight="1">
      <c r="H14" s="159" t="s">
        <v>4</v>
      </c>
      <c r="I14" s="159"/>
      <c r="J14" s="159"/>
      <c r="K14" s="159"/>
      <c r="L14" s="159"/>
      <c r="M14" s="159"/>
      <c r="N14" s="159"/>
      <c r="O14" s="159"/>
    </row>
    <row r="15" spans="8:15" ht="15" customHeight="1" thickBot="1">
      <c r="H15" s="3" t="s">
        <v>11</v>
      </c>
      <c r="I15" s="4"/>
      <c r="J15" s="5" t="s">
        <v>12</v>
      </c>
      <c r="K15" s="4"/>
      <c r="L15" s="16">
        <v>2011</v>
      </c>
      <c r="M15" s="4"/>
      <c r="N15" s="6"/>
      <c r="O15" s="5" t="s">
        <v>13</v>
      </c>
    </row>
    <row r="16" spans="8:15" ht="15" customHeight="1">
      <c r="H16" s="161" t="s">
        <v>5</v>
      </c>
      <c r="I16" s="161"/>
      <c r="J16" s="161"/>
      <c r="K16" s="161"/>
      <c r="L16" s="161"/>
      <c r="M16" s="161"/>
      <c r="N16" s="161"/>
      <c r="O16" s="161"/>
    </row>
    <row r="17" spans="1:16" ht="27.75" customHeight="1">
      <c r="A17" s="158" t="s">
        <v>14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7"/>
    </row>
    <row r="18" spans="1:16" ht="15" customHeight="1">
      <c r="A18" s="158" t="s">
        <v>15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7"/>
    </row>
    <row r="19" spans="1:16" ht="15" customHeight="1">
      <c r="A19" s="158" t="s">
        <v>16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7"/>
    </row>
    <row r="20" ht="15" customHeight="1">
      <c r="F20" s="2" t="s">
        <v>17</v>
      </c>
    </row>
    <row r="21" spans="1:15" ht="14.25" customHeight="1">
      <c r="A21" s="2" t="s">
        <v>18</v>
      </c>
      <c r="G21" s="128" t="s">
        <v>314</v>
      </c>
      <c r="H21" s="128"/>
      <c r="I21" s="128"/>
      <c r="J21" s="128"/>
      <c r="K21" s="128"/>
      <c r="L21" s="128"/>
      <c r="M21" s="128"/>
      <c r="N21" s="128"/>
      <c r="O21" s="128"/>
    </row>
    <row r="22" spans="1:5" ht="14.25" customHeight="1">
      <c r="A22" s="8"/>
      <c r="B22" s="8"/>
      <c r="C22" s="8"/>
      <c r="D22" s="8"/>
      <c r="E22" s="8"/>
    </row>
    <row r="23" spans="1:15" ht="14.25" customHeight="1">
      <c r="A23" s="2" t="s">
        <v>19</v>
      </c>
      <c r="J23" s="128"/>
      <c r="K23" s="128"/>
      <c r="L23" s="128"/>
      <c r="M23" s="128"/>
      <c r="N23" s="128"/>
      <c r="O23" s="128"/>
    </row>
    <row r="24" spans="1:15" ht="14.2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5" ht="12.75" customHeight="1">
      <c r="A25" s="9"/>
      <c r="B25" s="9"/>
      <c r="C25" s="9"/>
      <c r="D25" s="9"/>
      <c r="E25" s="9"/>
    </row>
    <row r="26" spans="1:15" ht="14.25" customHeight="1">
      <c r="A26" s="2" t="s">
        <v>20</v>
      </c>
      <c r="E26" s="128" t="s">
        <v>315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5" ht="12.75" customHeight="1">
      <c r="A27" s="8"/>
      <c r="B27" s="8"/>
      <c r="C27" s="8"/>
      <c r="D27" s="8"/>
      <c r="E27" s="8"/>
    </row>
    <row r="28" spans="1:15" ht="14.25" customHeight="1">
      <c r="A28" s="2" t="s">
        <v>21</v>
      </c>
      <c r="B28" s="128">
        <v>2008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5" ht="12.75" customHeight="1">
      <c r="A29" s="10"/>
      <c r="B29" s="10"/>
      <c r="C29" s="10"/>
      <c r="D29" s="10"/>
      <c r="E29" s="10"/>
    </row>
    <row r="30" spans="1:15" ht="14.25" customHeight="1">
      <c r="A30" s="2" t="s">
        <v>22</v>
      </c>
      <c r="J30" s="128"/>
      <c r="K30" s="128"/>
      <c r="L30" s="128"/>
      <c r="M30" s="128"/>
      <c r="N30" s="128"/>
      <c r="O30" s="128"/>
    </row>
    <row r="31" spans="1:15" ht="14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5" ht="12.75" customHeight="1">
      <c r="A32" s="9"/>
      <c r="B32" s="9"/>
      <c r="C32" s="9"/>
      <c r="D32" s="9"/>
      <c r="E32" s="9"/>
    </row>
    <row r="33" spans="1:15" ht="14.25" customHeight="1">
      <c r="A33" s="2" t="s">
        <v>23</v>
      </c>
      <c r="G33" s="186">
        <v>0.02</v>
      </c>
      <c r="H33" s="128"/>
      <c r="I33" s="128"/>
      <c r="J33" s="128"/>
      <c r="K33" s="128"/>
      <c r="L33" s="128"/>
      <c r="M33" s="128"/>
      <c r="N33" s="128"/>
      <c r="O33" s="128"/>
    </row>
    <row r="34" spans="1:5" ht="12.75" customHeight="1">
      <c r="A34" s="8"/>
      <c r="B34" s="8"/>
      <c r="C34" s="8"/>
      <c r="D34" s="8"/>
      <c r="E34" s="8"/>
    </row>
    <row r="35" spans="1:15" ht="14.25" customHeight="1">
      <c r="A35" s="2" t="s">
        <v>24</v>
      </c>
      <c r="H35" s="128"/>
      <c r="I35" s="128"/>
      <c r="J35" s="128"/>
      <c r="K35" s="128"/>
      <c r="L35" s="128"/>
      <c r="M35" s="128"/>
      <c r="N35" s="128"/>
      <c r="O35" s="128"/>
    </row>
    <row r="36" spans="1:5" ht="12.75" customHeight="1">
      <c r="A36" s="8"/>
      <c r="B36" s="8"/>
      <c r="C36" s="8"/>
      <c r="D36" s="8"/>
      <c r="E36" s="8"/>
    </row>
    <row r="37" ht="14.25" customHeight="1">
      <c r="A37" s="2" t="s">
        <v>25</v>
      </c>
    </row>
    <row r="38" spans="1:15" ht="14.25" customHeight="1">
      <c r="A38" s="11" t="s">
        <v>26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ht="14.25" customHeight="1">
      <c r="A39" s="2" t="s">
        <v>27</v>
      </c>
      <c r="D39" s="127">
        <v>3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</row>
    <row r="40" spans="1:5" ht="12.75" customHeight="1">
      <c r="A40" s="8"/>
      <c r="B40" s="8"/>
      <c r="C40" s="8"/>
      <c r="D40" s="8"/>
      <c r="E40" s="8"/>
    </row>
    <row r="41" spans="1:15" ht="14.25" customHeight="1">
      <c r="A41" s="2" t="s">
        <v>28</v>
      </c>
      <c r="C41" s="128" t="s">
        <v>166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5" ht="12.75" customHeight="1">
      <c r="A42" s="8"/>
      <c r="B42" s="8"/>
      <c r="C42" s="8"/>
      <c r="D42" s="8"/>
      <c r="E42" s="8"/>
    </row>
    <row r="43" spans="1:15" ht="14.25" customHeight="1">
      <c r="A43" s="2" t="s">
        <v>29</v>
      </c>
      <c r="F43" s="128" t="s">
        <v>167</v>
      </c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5" ht="12.75" customHeight="1">
      <c r="A44" s="8"/>
      <c r="B44" s="8"/>
      <c r="C44" s="8"/>
      <c r="D44" s="8"/>
      <c r="E44" s="8"/>
    </row>
    <row r="45" spans="1:15" ht="14.25" customHeight="1">
      <c r="A45" s="2" t="s">
        <v>30</v>
      </c>
      <c r="D45" s="128" t="s">
        <v>166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5" ht="12.75" customHeight="1">
      <c r="A46" s="8"/>
      <c r="B46" s="8"/>
      <c r="C46" s="8"/>
      <c r="D46" s="8"/>
      <c r="E46" s="8"/>
    </row>
    <row r="47" spans="1:15" ht="14.25" customHeight="1">
      <c r="A47" s="2" t="s">
        <v>31</v>
      </c>
      <c r="D47" s="128" t="s">
        <v>166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1:5" ht="12.75" customHeight="1">
      <c r="A48" s="8"/>
      <c r="B48" s="8"/>
      <c r="C48" s="8"/>
      <c r="D48" s="8"/>
      <c r="E48" s="8"/>
    </row>
    <row r="49" spans="1:15" ht="14.25" customHeight="1">
      <c r="A49" s="2" t="s">
        <v>32</v>
      </c>
      <c r="D49" s="128">
        <v>30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1:5" ht="12.75" customHeight="1">
      <c r="A50" s="8"/>
      <c r="B50" s="8"/>
      <c r="C50" s="8"/>
      <c r="D50" s="8"/>
      <c r="E50" s="8"/>
    </row>
    <row r="51" ht="14.25" customHeight="1">
      <c r="A51" s="2" t="s">
        <v>33</v>
      </c>
    </row>
    <row r="52" spans="1:15" ht="14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1:5" ht="12.75" customHeight="1">
      <c r="A53" s="9"/>
      <c r="B53" s="9"/>
      <c r="C53" s="9"/>
      <c r="D53" s="9"/>
      <c r="E53" s="9"/>
    </row>
    <row r="54" ht="14.25" customHeight="1">
      <c r="A54" s="2" t="s">
        <v>34</v>
      </c>
    </row>
    <row r="55" spans="1:15" ht="14.25" customHeight="1">
      <c r="A55" s="11" t="s">
        <v>35</v>
      </c>
      <c r="B55" s="11"/>
      <c r="C55" s="11"/>
      <c r="D55" s="11"/>
      <c r="E55" s="11"/>
      <c r="G55" s="128"/>
      <c r="H55" s="128"/>
      <c r="I55" s="128"/>
      <c r="J55" s="128"/>
      <c r="K55" s="128"/>
      <c r="L55" s="128"/>
      <c r="M55" s="128"/>
      <c r="N55" s="128"/>
      <c r="O55" s="128"/>
    </row>
    <row r="56" ht="12.75" customHeight="1"/>
    <row r="57" ht="14.25" customHeight="1"/>
    <row r="58" ht="14.25" customHeight="1">
      <c r="A58" s="2" t="s">
        <v>36</v>
      </c>
    </row>
    <row r="59" ht="14.25" customHeight="1">
      <c r="A59" s="2" t="s">
        <v>37</v>
      </c>
    </row>
    <row r="60" spans="1:15" ht="10.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ht="12.75" customHeight="1"/>
    <row r="62" spans="1:15" ht="14.25" customHeight="1">
      <c r="A62" s="2" t="s">
        <v>38</v>
      </c>
      <c r="E62" s="128">
        <v>6502</v>
      </c>
      <c r="F62" s="128"/>
      <c r="G62" s="128"/>
      <c r="H62" s="128"/>
      <c r="I62" s="128"/>
      <c r="J62" s="141" t="s">
        <v>39</v>
      </c>
      <c r="K62" s="141"/>
      <c r="L62" s="1"/>
      <c r="M62" s="1"/>
      <c r="N62" s="1"/>
      <c r="O62" s="1"/>
    </row>
    <row r="63" spans="1:5" ht="14.25" customHeight="1">
      <c r="A63" s="8"/>
      <c r="B63" s="8"/>
      <c r="C63" s="8"/>
      <c r="D63" s="8"/>
      <c r="E63" s="8"/>
    </row>
    <row r="64" spans="1:15" ht="19.5" customHeight="1">
      <c r="A64" s="2" t="s">
        <v>40</v>
      </c>
      <c r="G64" s="156"/>
      <c r="H64" s="156"/>
      <c r="I64" s="156"/>
      <c r="J64" s="156"/>
      <c r="K64" s="156"/>
      <c r="L64" s="156"/>
      <c r="M64" s="156"/>
      <c r="N64" s="156"/>
      <c r="O64" s="156"/>
    </row>
    <row r="65" spans="1:15" ht="19.5" customHeight="1">
      <c r="A65" s="1" t="s">
        <v>41</v>
      </c>
      <c r="B65" s="1"/>
      <c r="C65" s="1"/>
      <c r="D65" s="1"/>
      <c r="E65" s="1"/>
      <c r="F65" s="12"/>
      <c r="H65" s="1"/>
      <c r="I65" s="1"/>
      <c r="J65" s="1"/>
      <c r="K65" s="1"/>
      <c r="L65" s="1"/>
      <c r="M65" s="1"/>
      <c r="N65" s="1"/>
      <c r="O65" s="1"/>
    </row>
    <row r="66" spans="1:8" ht="19.5" customHeight="1">
      <c r="A66" s="128">
        <v>1736.3</v>
      </c>
      <c r="B66" s="128"/>
      <c r="C66" s="128"/>
      <c r="D66" s="128"/>
      <c r="E66" s="128"/>
      <c r="F66" s="128"/>
      <c r="G66" s="128"/>
      <c r="H66" s="12" t="s">
        <v>42</v>
      </c>
    </row>
    <row r="67" spans="1:15" ht="19.5" customHeight="1">
      <c r="A67" s="12" t="s">
        <v>43</v>
      </c>
      <c r="B67" s="12"/>
      <c r="C67" s="12"/>
      <c r="D67" s="12"/>
      <c r="E67" s="12"/>
      <c r="F67" s="12"/>
      <c r="G67" s="12"/>
      <c r="H67" s="1"/>
      <c r="I67" s="1"/>
      <c r="J67" s="1"/>
      <c r="K67" s="1"/>
      <c r="L67" s="1"/>
      <c r="M67" s="1"/>
      <c r="N67" s="1"/>
      <c r="O67" s="1"/>
    </row>
    <row r="68" spans="1:15" ht="19.5" customHeight="1">
      <c r="A68" s="128">
        <v>1501.2</v>
      </c>
      <c r="B68" s="128"/>
      <c r="C68" s="128"/>
      <c r="D68" s="128"/>
      <c r="E68" s="128"/>
      <c r="F68" s="128"/>
      <c r="G68" s="12" t="s">
        <v>42</v>
      </c>
      <c r="H68" s="12"/>
      <c r="I68" s="12"/>
      <c r="J68" s="12"/>
      <c r="K68" s="12"/>
      <c r="L68" s="12"/>
      <c r="M68" s="12"/>
      <c r="N68" s="12"/>
      <c r="O68" s="12"/>
    </row>
    <row r="69" spans="1:15" ht="19.5" customHeight="1">
      <c r="A69" s="12" t="s">
        <v>44</v>
      </c>
      <c r="B69" s="12"/>
      <c r="C69" s="12"/>
      <c r="D69" s="12"/>
      <c r="E69" s="12"/>
      <c r="F69" s="12"/>
      <c r="G69" s="12"/>
      <c r="H69" s="1"/>
      <c r="I69" s="1"/>
      <c r="J69" s="1"/>
      <c r="K69" s="1"/>
      <c r="L69" s="1"/>
      <c r="M69" s="1"/>
      <c r="N69" s="1"/>
      <c r="O69" s="1"/>
    </row>
    <row r="70" spans="1:9" ht="19.5" customHeight="1">
      <c r="A70" s="11" t="s">
        <v>45</v>
      </c>
      <c r="B70" s="11"/>
      <c r="C70" s="11"/>
      <c r="D70" s="11"/>
      <c r="E70" s="128">
        <v>0</v>
      </c>
      <c r="F70" s="128"/>
      <c r="G70" s="128"/>
      <c r="H70" s="128"/>
      <c r="I70" s="2" t="s">
        <v>42</v>
      </c>
    </row>
    <row r="71" spans="1:15" ht="19.5" customHeight="1">
      <c r="A71" s="1" t="s">
        <v>46</v>
      </c>
      <c r="B71" s="1"/>
      <c r="C71" s="1"/>
      <c r="D71" s="1"/>
      <c r="E71" s="1"/>
      <c r="F71" s="12"/>
      <c r="G71" s="12"/>
      <c r="H71" s="1"/>
      <c r="I71" s="12"/>
      <c r="J71" s="1"/>
      <c r="K71" s="12"/>
      <c r="L71" s="1"/>
      <c r="M71" s="12"/>
      <c r="N71" s="12"/>
      <c r="O71" s="1"/>
    </row>
    <row r="72" spans="1:11" ht="19.5" customHeight="1">
      <c r="A72" s="11" t="s">
        <v>47</v>
      </c>
      <c r="B72" s="11"/>
      <c r="C72" s="11"/>
      <c r="D72" s="11"/>
      <c r="E72" s="11"/>
      <c r="I72" s="128">
        <v>186.5</v>
      </c>
      <c r="J72" s="156"/>
      <c r="K72" s="2" t="s">
        <v>42</v>
      </c>
    </row>
    <row r="73" spans="1:15" ht="19.5" customHeight="1">
      <c r="A73" s="2" t="s">
        <v>48</v>
      </c>
      <c r="E73" s="128">
        <v>2</v>
      </c>
      <c r="F73" s="128"/>
      <c r="G73" s="128"/>
      <c r="H73" s="128"/>
      <c r="I73" s="2" t="s">
        <v>49</v>
      </c>
      <c r="J73" s="1"/>
      <c r="K73" s="1"/>
      <c r="L73" s="1"/>
      <c r="M73" s="1"/>
      <c r="N73" s="1"/>
      <c r="O73" s="1"/>
    </row>
    <row r="74" spans="1:5" ht="19.5" customHeight="1">
      <c r="A74" s="8"/>
      <c r="B74" s="8"/>
      <c r="C74" s="8"/>
      <c r="D74" s="8"/>
      <c r="E74" s="8"/>
    </row>
    <row r="75" spans="1:15" ht="19.5" customHeight="1">
      <c r="A75" s="1" t="s">
        <v>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6" ht="19.5" customHeight="1">
      <c r="A76" s="128">
        <v>231.2</v>
      </c>
      <c r="B76" s="128"/>
      <c r="C76" s="128"/>
      <c r="D76" s="128"/>
      <c r="E76" s="128"/>
      <c r="F76" s="2" t="s">
        <v>42</v>
      </c>
    </row>
    <row r="77" ht="19.5" customHeight="1"/>
    <row r="78" spans="1:11" ht="19.5" customHeight="1">
      <c r="A78" s="2" t="s">
        <v>51</v>
      </c>
      <c r="I78" s="17">
        <v>274.353846153846</v>
      </c>
      <c r="K78" s="2" t="s">
        <v>42</v>
      </c>
    </row>
    <row r="79" spans="1:5" ht="19.5" customHeight="1">
      <c r="A79" s="8"/>
      <c r="B79" s="8"/>
      <c r="C79" s="8"/>
      <c r="D79" s="8"/>
      <c r="E79" s="8"/>
    </row>
    <row r="80" ht="19.5" customHeight="1">
      <c r="A80" s="2" t="s">
        <v>52</v>
      </c>
    </row>
    <row r="81" spans="1:11" ht="19.5" customHeight="1">
      <c r="A81" s="11" t="s">
        <v>53</v>
      </c>
      <c r="B81" s="11"/>
      <c r="C81" s="11"/>
      <c r="D81" s="11"/>
      <c r="E81" s="11"/>
      <c r="H81" s="128">
        <v>0</v>
      </c>
      <c r="I81" s="128"/>
      <c r="K81" s="2" t="s">
        <v>42</v>
      </c>
    </row>
    <row r="82" ht="19.5" customHeight="1">
      <c r="A82" s="2" t="s">
        <v>54</v>
      </c>
    </row>
    <row r="83" spans="1:15" ht="19.5" customHeight="1">
      <c r="A83" s="11" t="s">
        <v>55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</row>
    <row r="84" spans="1:15" ht="19.5" customHeight="1">
      <c r="A84" s="2" t="s">
        <v>56</v>
      </c>
      <c r="J84" s="128" t="s">
        <v>316</v>
      </c>
      <c r="K84" s="128"/>
      <c r="L84" s="128"/>
      <c r="M84" s="128"/>
      <c r="N84" s="128"/>
      <c r="O84" s="128"/>
    </row>
    <row r="85" spans="1:15" ht="19.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</row>
    <row r="86" ht="19.5" customHeight="1">
      <c r="A86" s="2" t="s">
        <v>57</v>
      </c>
    </row>
    <row r="87" spans="1:16" ht="52.5" customHeight="1">
      <c r="A87" s="175" t="s">
        <v>58</v>
      </c>
      <c r="B87" s="170"/>
      <c r="C87" s="170"/>
      <c r="D87" s="170"/>
      <c r="E87" s="170"/>
      <c r="F87" s="170"/>
      <c r="G87" s="170"/>
      <c r="H87" s="170"/>
      <c r="I87" s="170" t="s">
        <v>59</v>
      </c>
      <c r="J87" s="170"/>
      <c r="K87" s="170"/>
      <c r="L87" s="170" t="s">
        <v>60</v>
      </c>
      <c r="M87" s="170"/>
      <c r="N87" s="170"/>
      <c r="O87" s="170"/>
      <c r="P87" s="13"/>
    </row>
    <row r="88" spans="1:16" ht="19.5" customHeight="1">
      <c r="A88" s="129" t="s">
        <v>61</v>
      </c>
      <c r="B88" s="130"/>
      <c r="C88" s="130"/>
      <c r="D88" s="130"/>
      <c r="E88" s="130"/>
      <c r="F88" s="130"/>
      <c r="G88" s="130"/>
      <c r="H88" s="131"/>
      <c r="I88" s="138" t="s">
        <v>201</v>
      </c>
      <c r="J88" s="139"/>
      <c r="K88" s="139"/>
      <c r="L88" s="171"/>
      <c r="M88" s="127"/>
      <c r="N88" s="127"/>
      <c r="O88" s="172"/>
      <c r="P88" s="1"/>
    </row>
    <row r="89" spans="1:16" ht="19.5" customHeight="1">
      <c r="A89" s="173" t="s">
        <v>62</v>
      </c>
      <c r="B89" s="173"/>
      <c r="C89" s="173"/>
      <c r="D89" s="173"/>
      <c r="E89" s="173"/>
      <c r="F89" s="173"/>
      <c r="G89" s="173"/>
      <c r="H89" s="173"/>
      <c r="I89" s="174" t="s">
        <v>315</v>
      </c>
      <c r="J89" s="174"/>
      <c r="K89" s="174"/>
      <c r="L89" s="171"/>
      <c r="M89" s="127"/>
      <c r="N89" s="127"/>
      <c r="O89" s="172"/>
      <c r="P89" s="1"/>
    </row>
    <row r="90" spans="1:16" ht="19.5" customHeight="1">
      <c r="A90" s="162" t="s">
        <v>63</v>
      </c>
      <c r="B90" s="163"/>
      <c r="C90" s="163"/>
      <c r="D90" s="163"/>
      <c r="E90" s="163"/>
      <c r="F90" s="163"/>
      <c r="G90" s="163"/>
      <c r="H90" s="176"/>
      <c r="I90" s="177" t="s">
        <v>315</v>
      </c>
      <c r="J90" s="154"/>
      <c r="K90" s="178"/>
      <c r="L90" s="171"/>
      <c r="M90" s="127"/>
      <c r="N90" s="127"/>
      <c r="O90" s="172"/>
      <c r="P90" s="1"/>
    </row>
    <row r="91" spans="1:16" ht="19.5" customHeight="1">
      <c r="A91" s="182" t="s">
        <v>64</v>
      </c>
      <c r="B91" s="183"/>
      <c r="C91" s="183"/>
      <c r="D91" s="183"/>
      <c r="E91" s="183"/>
      <c r="F91" s="183"/>
      <c r="G91" s="183"/>
      <c r="H91" s="183"/>
      <c r="I91" s="154"/>
      <c r="J91" s="154"/>
      <c r="K91" s="154"/>
      <c r="L91" s="159"/>
      <c r="M91" s="159"/>
      <c r="N91" s="159"/>
      <c r="O91" s="160"/>
      <c r="P91" s="1"/>
    </row>
    <row r="92" spans="1:16" ht="19.5" customHeight="1">
      <c r="A92" s="184" t="s">
        <v>65</v>
      </c>
      <c r="B92" s="185"/>
      <c r="C92" s="185"/>
      <c r="D92" s="185"/>
      <c r="E92" s="185"/>
      <c r="F92" s="185"/>
      <c r="G92" s="185"/>
      <c r="H92" s="185"/>
      <c r="I92" s="150" t="s">
        <v>315</v>
      </c>
      <c r="J92" s="150"/>
      <c r="K92" s="150"/>
      <c r="L92" s="156"/>
      <c r="M92" s="156"/>
      <c r="N92" s="156"/>
      <c r="O92" s="157"/>
      <c r="P92" s="1"/>
    </row>
    <row r="93" spans="1:16" ht="19.5" customHeight="1">
      <c r="A93" s="184" t="s">
        <v>66</v>
      </c>
      <c r="B93" s="185"/>
      <c r="C93" s="185"/>
      <c r="D93" s="185"/>
      <c r="E93" s="185"/>
      <c r="F93" s="185"/>
      <c r="G93" s="185"/>
      <c r="H93" s="185"/>
      <c r="I93" s="150" t="s">
        <v>315</v>
      </c>
      <c r="J93" s="150"/>
      <c r="K93" s="150"/>
      <c r="L93" s="156"/>
      <c r="M93" s="156"/>
      <c r="N93" s="156"/>
      <c r="O93" s="157"/>
      <c r="P93" s="1"/>
    </row>
    <row r="94" spans="1:16" ht="19.5" customHeight="1">
      <c r="A94" s="184" t="s">
        <v>67</v>
      </c>
      <c r="B94" s="185"/>
      <c r="C94" s="185"/>
      <c r="D94" s="185"/>
      <c r="E94" s="185"/>
      <c r="F94" s="185"/>
      <c r="G94" s="185"/>
      <c r="H94" s="185"/>
      <c r="I94" s="150" t="s">
        <v>315</v>
      </c>
      <c r="J94" s="150"/>
      <c r="K94" s="150"/>
      <c r="L94" s="156"/>
      <c r="M94" s="156"/>
      <c r="N94" s="156"/>
      <c r="O94" s="157"/>
      <c r="P94" s="1"/>
    </row>
    <row r="95" spans="1:16" ht="19.5" customHeight="1">
      <c r="A95" s="180" t="s">
        <v>68</v>
      </c>
      <c r="B95" s="181"/>
      <c r="C95" s="181"/>
      <c r="D95" s="181"/>
      <c r="E95" s="181"/>
      <c r="F95" s="181"/>
      <c r="G95" s="181"/>
      <c r="H95" s="181"/>
      <c r="I95" s="149"/>
      <c r="J95" s="149"/>
      <c r="K95" s="149"/>
      <c r="L95" s="128"/>
      <c r="M95" s="128"/>
      <c r="N95" s="128"/>
      <c r="O95" s="165"/>
      <c r="P95" s="1"/>
    </row>
    <row r="96" spans="1:16" ht="19.5" customHeight="1">
      <c r="A96" s="129" t="s">
        <v>69</v>
      </c>
      <c r="B96" s="130"/>
      <c r="C96" s="130"/>
      <c r="D96" s="130"/>
      <c r="E96" s="130"/>
      <c r="F96" s="130"/>
      <c r="G96" s="130"/>
      <c r="H96" s="131"/>
      <c r="I96" s="132" t="s">
        <v>200</v>
      </c>
      <c r="J96" s="133"/>
      <c r="K96" s="134"/>
      <c r="L96" s="179"/>
      <c r="M96" s="179"/>
      <c r="N96" s="179"/>
      <c r="O96" s="179"/>
      <c r="P96" s="1"/>
    </row>
    <row r="97" spans="1:16" ht="19.5" customHeight="1">
      <c r="A97" s="129" t="s">
        <v>70</v>
      </c>
      <c r="B97" s="130"/>
      <c r="C97" s="130"/>
      <c r="D97" s="130"/>
      <c r="E97" s="130"/>
      <c r="F97" s="130"/>
      <c r="G97" s="130"/>
      <c r="H97" s="131"/>
      <c r="I97" s="132" t="s">
        <v>315</v>
      </c>
      <c r="J97" s="133"/>
      <c r="K97" s="134"/>
      <c r="L97" s="179"/>
      <c r="M97" s="179"/>
      <c r="N97" s="179"/>
      <c r="O97" s="179"/>
      <c r="P97" s="1"/>
    </row>
    <row r="98" spans="1:16" ht="19.5" customHeight="1">
      <c r="A98" s="162" t="s">
        <v>71</v>
      </c>
      <c r="B98" s="163"/>
      <c r="C98" s="163"/>
      <c r="D98" s="163"/>
      <c r="E98" s="163"/>
      <c r="F98" s="163"/>
      <c r="G98" s="163"/>
      <c r="H98" s="163"/>
      <c r="I98" s="154"/>
      <c r="J98" s="154"/>
      <c r="K98" s="154"/>
      <c r="L98" s="159"/>
      <c r="M98" s="159"/>
      <c r="N98" s="159"/>
      <c r="O98" s="160"/>
      <c r="P98" s="1"/>
    </row>
    <row r="99" spans="1:16" ht="19.5" customHeight="1">
      <c r="A99" s="151" t="s">
        <v>72</v>
      </c>
      <c r="B99" s="152"/>
      <c r="C99" s="152"/>
      <c r="D99" s="152"/>
      <c r="E99" s="152"/>
      <c r="F99" s="152"/>
      <c r="G99" s="152"/>
      <c r="H99" s="152"/>
      <c r="I99" s="150" t="s">
        <v>163</v>
      </c>
      <c r="J99" s="150"/>
      <c r="K99" s="150"/>
      <c r="L99" s="168"/>
      <c r="M99" s="168"/>
      <c r="N99" s="168"/>
      <c r="O99" s="169"/>
      <c r="P99" s="18"/>
    </row>
    <row r="100" spans="1:16" ht="19.5" customHeight="1">
      <c r="A100" s="151" t="s">
        <v>73</v>
      </c>
      <c r="B100" s="152"/>
      <c r="C100" s="152"/>
      <c r="D100" s="152"/>
      <c r="E100" s="152"/>
      <c r="F100" s="152"/>
      <c r="G100" s="152"/>
      <c r="H100" s="152"/>
      <c r="I100" s="150" t="s">
        <v>163</v>
      </c>
      <c r="J100" s="150"/>
      <c r="K100" s="150"/>
      <c r="L100" s="156"/>
      <c r="M100" s="156"/>
      <c r="N100" s="156"/>
      <c r="O100" s="157"/>
      <c r="P100" s="1"/>
    </row>
    <row r="101" spans="1:16" ht="19.5" customHeight="1">
      <c r="A101" s="151" t="s">
        <v>68</v>
      </c>
      <c r="B101" s="152"/>
      <c r="C101" s="152"/>
      <c r="D101" s="152"/>
      <c r="E101" s="152"/>
      <c r="F101" s="152"/>
      <c r="G101" s="152"/>
      <c r="H101" s="152"/>
      <c r="I101" s="150"/>
      <c r="J101" s="150"/>
      <c r="K101" s="150"/>
      <c r="L101" s="156"/>
      <c r="M101" s="156"/>
      <c r="N101" s="156"/>
      <c r="O101" s="157"/>
      <c r="P101" s="1"/>
    </row>
    <row r="102" spans="1:15" ht="19.5" customHeight="1">
      <c r="A102" s="162" t="s">
        <v>74</v>
      </c>
      <c r="B102" s="163"/>
      <c r="C102" s="163"/>
      <c r="D102" s="163"/>
      <c r="E102" s="163"/>
      <c r="F102" s="163"/>
      <c r="G102" s="163"/>
      <c r="H102" s="163"/>
      <c r="I102" s="164"/>
      <c r="J102" s="164"/>
      <c r="K102" s="164"/>
      <c r="L102" s="159"/>
      <c r="M102" s="159"/>
      <c r="N102" s="159"/>
      <c r="O102" s="160"/>
    </row>
    <row r="103" spans="1:15" ht="19.5" customHeight="1">
      <c r="A103" s="151" t="s">
        <v>75</v>
      </c>
      <c r="B103" s="152"/>
      <c r="C103" s="152"/>
      <c r="D103" s="152"/>
      <c r="E103" s="152"/>
      <c r="F103" s="152"/>
      <c r="G103" s="152"/>
      <c r="H103" s="152"/>
      <c r="I103" s="150" t="s">
        <v>164</v>
      </c>
      <c r="J103" s="150"/>
      <c r="K103" s="150"/>
      <c r="L103" s="166"/>
      <c r="M103" s="166"/>
      <c r="N103" s="166"/>
      <c r="O103" s="167"/>
    </row>
    <row r="104" spans="1:15" ht="19.5" customHeight="1">
      <c r="A104" s="151" t="s">
        <v>76</v>
      </c>
      <c r="B104" s="152"/>
      <c r="C104" s="152"/>
      <c r="D104" s="152"/>
      <c r="E104" s="152"/>
      <c r="F104" s="152"/>
      <c r="G104" s="152"/>
      <c r="H104" s="152"/>
      <c r="I104" s="150" t="s">
        <v>165</v>
      </c>
      <c r="J104" s="150"/>
      <c r="K104" s="150"/>
      <c r="L104" s="156"/>
      <c r="M104" s="156"/>
      <c r="N104" s="156"/>
      <c r="O104" s="157"/>
    </row>
    <row r="105" spans="1:15" ht="19.5" customHeight="1">
      <c r="A105" s="135" t="s">
        <v>68</v>
      </c>
      <c r="B105" s="136"/>
      <c r="C105" s="136"/>
      <c r="D105" s="136"/>
      <c r="E105" s="136"/>
      <c r="F105" s="136"/>
      <c r="G105" s="136"/>
      <c r="H105" s="136"/>
      <c r="I105" s="149"/>
      <c r="J105" s="149"/>
      <c r="K105" s="149"/>
      <c r="L105" s="128"/>
      <c r="M105" s="128"/>
      <c r="N105" s="128"/>
      <c r="O105" s="165"/>
    </row>
    <row r="107" spans="1:15" ht="60" customHeight="1">
      <c r="A107" s="155" t="s">
        <v>77</v>
      </c>
      <c r="B107" s="155"/>
      <c r="C107" s="155"/>
      <c r="D107" s="155"/>
      <c r="E107" s="155"/>
      <c r="F107" s="155"/>
      <c r="G107" s="155"/>
      <c r="H107" s="155"/>
      <c r="I107" s="155" t="s">
        <v>59</v>
      </c>
      <c r="J107" s="155"/>
      <c r="K107" s="155"/>
      <c r="L107" s="155" t="s">
        <v>60</v>
      </c>
      <c r="M107" s="155"/>
      <c r="N107" s="155"/>
      <c r="O107" s="155"/>
    </row>
    <row r="108" spans="1:15" ht="48.75" customHeight="1">
      <c r="A108" s="162" t="s">
        <v>78</v>
      </c>
      <c r="B108" s="163"/>
      <c r="C108" s="163"/>
      <c r="D108" s="163"/>
      <c r="E108" s="163"/>
      <c r="F108" s="163"/>
      <c r="G108" s="163"/>
      <c r="H108" s="163"/>
      <c r="I108" s="164"/>
      <c r="J108" s="164"/>
      <c r="K108" s="164"/>
      <c r="L108" s="159"/>
      <c r="M108" s="159"/>
      <c r="N108" s="159"/>
      <c r="O108" s="160"/>
    </row>
    <row r="109" spans="1:15" ht="19.5" customHeight="1">
      <c r="A109" s="151" t="s">
        <v>79</v>
      </c>
      <c r="B109" s="152"/>
      <c r="C109" s="152"/>
      <c r="D109" s="152"/>
      <c r="E109" s="152"/>
      <c r="F109" s="152"/>
      <c r="G109" s="152"/>
      <c r="H109" s="152"/>
      <c r="I109" s="146" t="s">
        <v>167</v>
      </c>
      <c r="J109" s="146"/>
      <c r="K109" s="146"/>
      <c r="L109" s="141"/>
      <c r="M109" s="141"/>
      <c r="N109" s="141"/>
      <c r="O109" s="142"/>
    </row>
    <row r="110" spans="1:15" ht="19.5" customHeight="1">
      <c r="A110" s="151" t="s">
        <v>80</v>
      </c>
      <c r="B110" s="152"/>
      <c r="C110" s="152"/>
      <c r="D110" s="152"/>
      <c r="E110" s="152"/>
      <c r="F110" s="152"/>
      <c r="G110" s="152"/>
      <c r="H110" s="152"/>
      <c r="I110" s="146" t="s">
        <v>202</v>
      </c>
      <c r="J110" s="146"/>
      <c r="K110" s="146"/>
      <c r="L110" s="141"/>
      <c r="M110" s="141"/>
      <c r="N110" s="141"/>
      <c r="O110" s="142"/>
    </row>
    <row r="111" spans="1:15" ht="19.5" customHeight="1">
      <c r="A111" s="151" t="s">
        <v>81</v>
      </c>
      <c r="B111" s="152"/>
      <c r="C111" s="152"/>
      <c r="D111" s="152"/>
      <c r="E111" s="152"/>
      <c r="F111" s="152"/>
      <c r="G111" s="152"/>
      <c r="H111" s="152"/>
      <c r="I111" s="146"/>
      <c r="J111" s="146"/>
      <c r="K111" s="146"/>
      <c r="L111" s="141"/>
      <c r="M111" s="141"/>
      <c r="N111" s="141"/>
      <c r="O111" s="142"/>
    </row>
    <row r="112" spans="1:15" ht="19.5" customHeight="1">
      <c r="A112" s="151" t="s">
        <v>82</v>
      </c>
      <c r="B112" s="152"/>
      <c r="C112" s="152"/>
      <c r="D112" s="152"/>
      <c r="E112" s="152"/>
      <c r="F112" s="152"/>
      <c r="G112" s="152"/>
      <c r="H112" s="152"/>
      <c r="I112" s="146"/>
      <c r="J112" s="146"/>
      <c r="K112" s="146"/>
      <c r="L112" s="141"/>
      <c r="M112" s="141"/>
      <c r="N112" s="141"/>
      <c r="O112" s="142"/>
    </row>
    <row r="113" spans="1:15" ht="19.5" customHeight="1">
      <c r="A113" s="151" t="s">
        <v>83</v>
      </c>
      <c r="B113" s="152"/>
      <c r="C113" s="152"/>
      <c r="D113" s="152"/>
      <c r="E113" s="152"/>
      <c r="F113" s="152"/>
      <c r="G113" s="152"/>
      <c r="H113" s="152"/>
      <c r="I113" s="146"/>
      <c r="J113" s="146"/>
      <c r="K113" s="146"/>
      <c r="L113" s="141"/>
      <c r="M113" s="141"/>
      <c r="N113" s="141"/>
      <c r="O113" s="142"/>
    </row>
    <row r="114" spans="1:15" ht="19.5" customHeight="1">
      <c r="A114" s="151" t="s">
        <v>84</v>
      </c>
      <c r="B114" s="152"/>
      <c r="C114" s="152"/>
      <c r="D114" s="152"/>
      <c r="E114" s="152"/>
      <c r="F114" s="152"/>
      <c r="G114" s="152"/>
      <c r="H114" s="152"/>
      <c r="I114" s="146"/>
      <c r="J114" s="146"/>
      <c r="K114" s="146"/>
      <c r="L114" s="141"/>
      <c r="M114" s="141"/>
      <c r="N114" s="141"/>
      <c r="O114" s="142"/>
    </row>
    <row r="115" spans="1:15" ht="19.5" customHeight="1">
      <c r="A115" s="151" t="s">
        <v>85</v>
      </c>
      <c r="B115" s="152"/>
      <c r="C115" s="152"/>
      <c r="D115" s="152"/>
      <c r="E115" s="152"/>
      <c r="F115" s="152"/>
      <c r="G115" s="152"/>
      <c r="H115" s="152"/>
      <c r="I115" s="146"/>
      <c r="J115" s="146"/>
      <c r="K115" s="146"/>
      <c r="L115" s="141"/>
      <c r="M115" s="141"/>
      <c r="N115" s="141"/>
      <c r="O115" s="142"/>
    </row>
    <row r="116" spans="1:15" ht="19.5" customHeight="1">
      <c r="A116" s="151" t="s">
        <v>86</v>
      </c>
      <c r="B116" s="152"/>
      <c r="C116" s="152"/>
      <c r="D116" s="152"/>
      <c r="E116" s="152"/>
      <c r="F116" s="152"/>
      <c r="G116" s="152"/>
      <c r="H116" s="152"/>
      <c r="I116" s="146" t="s">
        <v>167</v>
      </c>
      <c r="J116" s="146"/>
      <c r="K116" s="146"/>
      <c r="L116" s="141"/>
      <c r="M116" s="141"/>
      <c r="N116" s="141"/>
      <c r="O116" s="142"/>
    </row>
    <row r="117" spans="1:15" ht="19.5" customHeight="1">
      <c r="A117" s="135" t="s">
        <v>68</v>
      </c>
      <c r="B117" s="136"/>
      <c r="C117" s="136"/>
      <c r="D117" s="136"/>
      <c r="E117" s="136"/>
      <c r="F117" s="136"/>
      <c r="G117" s="136"/>
      <c r="H117" s="136"/>
      <c r="I117" s="153"/>
      <c r="J117" s="153"/>
      <c r="K117" s="153"/>
      <c r="L117" s="144"/>
      <c r="M117" s="144"/>
      <c r="N117" s="144"/>
      <c r="O117" s="145"/>
    </row>
    <row r="118" spans="1:15" ht="51" customHeight="1">
      <c r="A118" s="162" t="s">
        <v>87</v>
      </c>
      <c r="B118" s="163"/>
      <c r="C118" s="163"/>
      <c r="D118" s="163"/>
      <c r="E118" s="163"/>
      <c r="F118" s="163"/>
      <c r="G118" s="163"/>
      <c r="H118" s="163"/>
      <c r="I118" s="154"/>
      <c r="J118" s="154"/>
      <c r="K118" s="154"/>
      <c r="L118" s="147"/>
      <c r="M118" s="147"/>
      <c r="N118" s="147"/>
      <c r="O118" s="148"/>
    </row>
    <row r="119" spans="1:15" ht="18.75" customHeight="1">
      <c r="A119" s="151" t="s">
        <v>88</v>
      </c>
      <c r="B119" s="152"/>
      <c r="C119" s="152"/>
      <c r="D119" s="152"/>
      <c r="E119" s="152"/>
      <c r="F119" s="152"/>
      <c r="G119" s="152"/>
      <c r="H119" s="152"/>
      <c r="I119" s="146" t="s">
        <v>167</v>
      </c>
      <c r="J119" s="146"/>
      <c r="K119" s="146"/>
      <c r="L119" s="141"/>
      <c r="M119" s="141"/>
      <c r="N119" s="141"/>
      <c r="O119" s="142"/>
    </row>
    <row r="120" spans="1:15" ht="18.75" customHeight="1">
      <c r="A120" s="151" t="s">
        <v>89</v>
      </c>
      <c r="B120" s="152"/>
      <c r="C120" s="152"/>
      <c r="D120" s="152"/>
      <c r="E120" s="152"/>
      <c r="F120" s="152"/>
      <c r="G120" s="152"/>
      <c r="H120" s="152"/>
      <c r="I120" s="146" t="s">
        <v>168</v>
      </c>
      <c r="J120" s="146"/>
      <c r="K120" s="146"/>
      <c r="L120" s="141"/>
      <c r="M120" s="141"/>
      <c r="N120" s="141"/>
      <c r="O120" s="142"/>
    </row>
    <row r="121" spans="1:15" ht="18.75" customHeight="1">
      <c r="A121" s="151" t="s">
        <v>90</v>
      </c>
      <c r="B121" s="152"/>
      <c r="C121" s="152"/>
      <c r="D121" s="152"/>
      <c r="E121" s="152"/>
      <c r="F121" s="152"/>
      <c r="G121" s="152"/>
      <c r="H121" s="152"/>
      <c r="I121" s="146"/>
      <c r="J121" s="146"/>
      <c r="K121" s="146"/>
      <c r="L121" s="141"/>
      <c r="M121" s="141"/>
      <c r="N121" s="141"/>
      <c r="O121" s="142"/>
    </row>
    <row r="122" spans="1:15" ht="18.75" customHeight="1">
      <c r="A122" s="151" t="s">
        <v>91</v>
      </c>
      <c r="B122" s="152"/>
      <c r="C122" s="152"/>
      <c r="D122" s="152"/>
      <c r="E122" s="152"/>
      <c r="F122" s="152"/>
      <c r="G122" s="152"/>
      <c r="H122" s="152"/>
      <c r="I122" s="146" t="s">
        <v>317</v>
      </c>
      <c r="J122" s="146"/>
      <c r="K122" s="146"/>
      <c r="L122" s="141"/>
      <c r="M122" s="141"/>
      <c r="N122" s="141"/>
      <c r="O122" s="142"/>
    </row>
    <row r="123" spans="1:15" ht="18.75" customHeight="1">
      <c r="A123" s="151" t="s">
        <v>92</v>
      </c>
      <c r="B123" s="152"/>
      <c r="C123" s="152"/>
      <c r="D123" s="152"/>
      <c r="E123" s="152"/>
      <c r="F123" s="152"/>
      <c r="G123" s="152"/>
      <c r="H123" s="152"/>
      <c r="I123" s="146"/>
      <c r="J123" s="146"/>
      <c r="K123" s="146"/>
      <c r="L123" s="141"/>
      <c r="M123" s="141"/>
      <c r="N123" s="141"/>
      <c r="O123" s="142"/>
    </row>
    <row r="124" spans="1:15" ht="18.75" customHeight="1">
      <c r="A124" s="151" t="s">
        <v>93</v>
      </c>
      <c r="B124" s="152"/>
      <c r="C124" s="152"/>
      <c r="D124" s="152"/>
      <c r="E124" s="152"/>
      <c r="F124" s="152"/>
      <c r="G124" s="152"/>
      <c r="H124" s="152"/>
      <c r="I124" s="146" t="s">
        <v>169</v>
      </c>
      <c r="J124" s="146"/>
      <c r="K124" s="146"/>
      <c r="L124" s="141"/>
      <c r="M124" s="141"/>
      <c r="N124" s="141"/>
      <c r="O124" s="142"/>
    </row>
    <row r="125" spans="1:15" ht="18.75" customHeight="1">
      <c r="A125" s="151" t="s">
        <v>94</v>
      </c>
      <c r="B125" s="152"/>
      <c r="C125" s="152"/>
      <c r="D125" s="152"/>
      <c r="E125" s="152"/>
      <c r="F125" s="152"/>
      <c r="G125" s="152"/>
      <c r="H125" s="152"/>
      <c r="I125" s="146"/>
      <c r="J125" s="146"/>
      <c r="K125" s="146"/>
      <c r="L125" s="141"/>
      <c r="M125" s="141"/>
      <c r="N125" s="141"/>
      <c r="O125" s="142"/>
    </row>
    <row r="126" spans="1:15" ht="18.75" customHeight="1">
      <c r="A126" s="151" t="s">
        <v>95</v>
      </c>
      <c r="B126" s="152"/>
      <c r="C126" s="152"/>
      <c r="D126" s="152"/>
      <c r="E126" s="152"/>
      <c r="F126" s="152"/>
      <c r="G126" s="152"/>
      <c r="H126" s="152"/>
      <c r="I126" s="146"/>
      <c r="J126" s="146"/>
      <c r="K126" s="146"/>
      <c r="L126" s="141"/>
      <c r="M126" s="141"/>
      <c r="N126" s="141"/>
      <c r="O126" s="142"/>
    </row>
    <row r="127" spans="1:15" ht="18.75" customHeight="1">
      <c r="A127" s="151" t="s">
        <v>96</v>
      </c>
      <c r="B127" s="152"/>
      <c r="C127" s="152"/>
      <c r="D127" s="152"/>
      <c r="E127" s="152"/>
      <c r="F127" s="152"/>
      <c r="G127" s="152"/>
      <c r="H127" s="152"/>
      <c r="I127" s="150"/>
      <c r="J127" s="150"/>
      <c r="K127" s="150"/>
      <c r="L127" s="141"/>
      <c r="M127" s="141"/>
      <c r="N127" s="141"/>
      <c r="O127" s="142"/>
    </row>
    <row r="128" spans="1:15" ht="18.75" customHeight="1">
      <c r="A128" s="135" t="s">
        <v>68</v>
      </c>
      <c r="B128" s="136"/>
      <c r="C128" s="136"/>
      <c r="D128" s="136"/>
      <c r="E128" s="136"/>
      <c r="F128" s="136"/>
      <c r="G128" s="136"/>
      <c r="H128" s="136"/>
      <c r="I128" s="149"/>
      <c r="J128" s="149"/>
      <c r="K128" s="149"/>
      <c r="L128" s="144"/>
      <c r="M128" s="144"/>
      <c r="N128" s="144"/>
      <c r="O128" s="145"/>
    </row>
    <row r="129" spans="1:15" ht="18.75" customHeight="1">
      <c r="A129" s="129" t="s">
        <v>97</v>
      </c>
      <c r="B129" s="130"/>
      <c r="C129" s="130"/>
      <c r="D129" s="130"/>
      <c r="E129" s="130"/>
      <c r="F129" s="130"/>
      <c r="G129" s="130"/>
      <c r="H129" s="131"/>
      <c r="I129" s="132" t="s">
        <v>167</v>
      </c>
      <c r="J129" s="133"/>
      <c r="K129" s="134"/>
      <c r="L129" s="138"/>
      <c r="M129" s="139"/>
      <c r="N129" s="139"/>
      <c r="O129" s="140"/>
    </row>
    <row r="130" spans="1:15" ht="28.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ht="15" customHeight="1">
      <c r="A131" s="2" t="s">
        <v>98</v>
      </c>
    </row>
    <row r="132" spans="1:15" ht="15" customHeight="1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ht="15" customHeight="1">
      <c r="A133" s="2" t="s">
        <v>99</v>
      </c>
    </row>
    <row r="134" spans="1:9" ht="15" customHeight="1" thickBot="1">
      <c r="A134" s="4"/>
      <c r="B134" s="6"/>
      <c r="C134" s="6"/>
      <c r="D134" s="6"/>
      <c r="E134" s="6"/>
      <c r="F134" s="5"/>
      <c r="G134" s="143"/>
      <c r="H134" s="143"/>
      <c r="I134" s="143"/>
    </row>
    <row r="135" spans="1:9" ht="15" customHeight="1">
      <c r="A135" s="14" t="s">
        <v>100</v>
      </c>
      <c r="B135" s="14"/>
      <c r="C135" s="14"/>
      <c r="D135" s="14"/>
      <c r="E135" s="14"/>
      <c r="F135" s="15"/>
      <c r="G135" s="137" t="s">
        <v>101</v>
      </c>
      <c r="H135" s="137"/>
      <c r="I135" s="137"/>
    </row>
    <row r="137" spans="1:10" ht="15" customHeight="1">
      <c r="A137" s="3"/>
      <c r="B137" s="121"/>
      <c r="C137" s="119"/>
      <c r="D137" s="122"/>
      <c r="E137" s="121"/>
      <c r="F137" s="119"/>
      <c r="G137" s="119"/>
      <c r="H137" s="120"/>
      <c r="I137" s="123" t="s">
        <v>301</v>
      </c>
      <c r="J137" s="5"/>
    </row>
    <row r="138" ht="15" customHeight="1">
      <c r="A138" s="2" t="s">
        <v>102</v>
      </c>
    </row>
  </sheetData>
  <sheetProtection/>
  <mergeCells count="174">
    <mergeCell ref="E70:H70"/>
    <mergeCell ref="E73:H73"/>
    <mergeCell ref="A68:F68"/>
    <mergeCell ref="D49:O49"/>
    <mergeCell ref="G55:O55"/>
    <mergeCell ref="D39:O39"/>
    <mergeCell ref="I102:K102"/>
    <mergeCell ref="L96:O96"/>
    <mergeCell ref="L97:O97"/>
    <mergeCell ref="A95:H95"/>
    <mergeCell ref="I91:K91"/>
    <mergeCell ref="I92:K92"/>
    <mergeCell ref="I93:K93"/>
    <mergeCell ref="I94:K94"/>
    <mergeCell ref="A91:H91"/>
    <mergeCell ref="A92:H92"/>
    <mergeCell ref="L90:O90"/>
    <mergeCell ref="A90:H90"/>
    <mergeCell ref="I90:K90"/>
    <mergeCell ref="A118:H118"/>
    <mergeCell ref="A109:H109"/>
    <mergeCell ref="J84:O84"/>
    <mergeCell ref="A105:H105"/>
    <mergeCell ref="A104:H104"/>
    <mergeCell ref="A103:H103"/>
    <mergeCell ref="A102:H102"/>
    <mergeCell ref="L88:O88"/>
    <mergeCell ref="A89:H89"/>
    <mergeCell ref="I89:K89"/>
    <mergeCell ref="I87:K87"/>
    <mergeCell ref="A87:H87"/>
    <mergeCell ref="A88:H88"/>
    <mergeCell ref="I88:K88"/>
    <mergeCell ref="L89:O89"/>
    <mergeCell ref="H16:O16"/>
    <mergeCell ref="I72:J72"/>
    <mergeCell ref="A85:O85"/>
    <mergeCell ref="B83:O83"/>
    <mergeCell ref="A60:O60"/>
    <mergeCell ref="L87:O87"/>
    <mergeCell ref="G33:O33"/>
    <mergeCell ref="H35:O35"/>
    <mergeCell ref="D45:O45"/>
    <mergeCell ref="A76:E76"/>
    <mergeCell ref="L94:O94"/>
    <mergeCell ref="L91:O91"/>
    <mergeCell ref="L92:O92"/>
    <mergeCell ref="I95:K95"/>
    <mergeCell ref="L95:O95"/>
    <mergeCell ref="A96:H96"/>
    <mergeCell ref="I96:K96"/>
    <mergeCell ref="L93:O93"/>
    <mergeCell ref="A93:H93"/>
    <mergeCell ref="A94:H94"/>
    <mergeCell ref="A97:H97"/>
    <mergeCell ref="I97:K97"/>
    <mergeCell ref="A98:H98"/>
    <mergeCell ref="I98:K98"/>
    <mergeCell ref="L98:O98"/>
    <mergeCell ref="A99:H99"/>
    <mergeCell ref="I99:K99"/>
    <mergeCell ref="L99:O99"/>
    <mergeCell ref="A108:H108"/>
    <mergeCell ref="I108:K108"/>
    <mergeCell ref="L108:O108"/>
    <mergeCell ref="L105:O105"/>
    <mergeCell ref="I105:K105"/>
    <mergeCell ref="I103:K103"/>
    <mergeCell ref="L103:O103"/>
    <mergeCell ref="I104:K104"/>
    <mergeCell ref="A100:H100"/>
    <mergeCell ref="A101:H101"/>
    <mergeCell ref="I101:K101"/>
    <mergeCell ref="L101:O101"/>
    <mergeCell ref="I100:K100"/>
    <mergeCell ref="L100:O100"/>
    <mergeCell ref="L102:O102"/>
    <mergeCell ref="H8:O8"/>
    <mergeCell ref="H6:O6"/>
    <mergeCell ref="H14:O14"/>
    <mergeCell ref="A66:G66"/>
    <mergeCell ref="A52:O52"/>
    <mergeCell ref="J62:K62"/>
    <mergeCell ref="G64:O64"/>
    <mergeCell ref="H12:O12"/>
    <mergeCell ref="H10:O10"/>
    <mergeCell ref="D47:O47"/>
    <mergeCell ref="A19:O19"/>
    <mergeCell ref="A31:O31"/>
    <mergeCell ref="H9:O9"/>
    <mergeCell ref="H11:O11"/>
    <mergeCell ref="H13:O13"/>
    <mergeCell ref="A18:O18"/>
    <mergeCell ref="A17:O17"/>
    <mergeCell ref="A24:O24"/>
    <mergeCell ref="J23:O23"/>
    <mergeCell ref="E26:O26"/>
    <mergeCell ref="B28:O28"/>
    <mergeCell ref="A110:H110"/>
    <mergeCell ref="A111:H111"/>
    <mergeCell ref="A112:H112"/>
    <mergeCell ref="H81:I81"/>
    <mergeCell ref="A107:H107"/>
    <mergeCell ref="I107:K107"/>
    <mergeCell ref="L107:O107"/>
    <mergeCell ref="L104:O104"/>
    <mergeCell ref="A113:H113"/>
    <mergeCell ref="A114:H114"/>
    <mergeCell ref="A115:H115"/>
    <mergeCell ref="A116:H116"/>
    <mergeCell ref="A117:H117"/>
    <mergeCell ref="I109:K109"/>
    <mergeCell ref="I110:K110"/>
    <mergeCell ref="I113:K113"/>
    <mergeCell ref="I114:K114"/>
    <mergeCell ref="I115:K115"/>
    <mergeCell ref="L109:O109"/>
    <mergeCell ref="L110:O110"/>
    <mergeCell ref="L111:O111"/>
    <mergeCell ref="L112:O112"/>
    <mergeCell ref="I112:K112"/>
    <mergeCell ref="I111:K111"/>
    <mergeCell ref="L115:O115"/>
    <mergeCell ref="L114:O114"/>
    <mergeCell ref="L113:O113"/>
    <mergeCell ref="A119:H119"/>
    <mergeCell ref="A120:H120"/>
    <mergeCell ref="A121:H121"/>
    <mergeCell ref="I121:K121"/>
    <mergeCell ref="I120:K120"/>
    <mergeCell ref="I119:K119"/>
    <mergeCell ref="I118:K118"/>
    <mergeCell ref="I117:K117"/>
    <mergeCell ref="I116:K116"/>
    <mergeCell ref="A122:H122"/>
    <mergeCell ref="I124:K124"/>
    <mergeCell ref="I123:K123"/>
    <mergeCell ref="A127:H127"/>
    <mergeCell ref="I122:K122"/>
    <mergeCell ref="L119:O119"/>
    <mergeCell ref="L121:O121"/>
    <mergeCell ref="I128:K128"/>
    <mergeCell ref="I127:K127"/>
    <mergeCell ref="A123:H123"/>
    <mergeCell ref="A124:H124"/>
    <mergeCell ref="A125:H125"/>
    <mergeCell ref="A126:H126"/>
    <mergeCell ref="G134:I134"/>
    <mergeCell ref="L125:O125"/>
    <mergeCell ref="L126:O126"/>
    <mergeCell ref="L127:O127"/>
    <mergeCell ref="L128:O128"/>
    <mergeCell ref="I126:K126"/>
    <mergeCell ref="I125:K125"/>
    <mergeCell ref="G135:I135"/>
    <mergeCell ref="G21:O21"/>
    <mergeCell ref="J30:O30"/>
    <mergeCell ref="B38:O38"/>
    <mergeCell ref="C41:O41"/>
    <mergeCell ref="F43:O43"/>
    <mergeCell ref="L129:O129"/>
    <mergeCell ref="L122:O122"/>
    <mergeCell ref="L123:O123"/>
    <mergeCell ref="L124:O124"/>
    <mergeCell ref="A130:O130"/>
    <mergeCell ref="E62:I62"/>
    <mergeCell ref="A132:O132"/>
    <mergeCell ref="A129:H129"/>
    <mergeCell ref="I129:K129"/>
    <mergeCell ref="A128:H128"/>
    <mergeCell ref="L120:O120"/>
    <mergeCell ref="L116:O116"/>
    <mergeCell ref="L117:O117"/>
    <mergeCell ref="L118:O1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1"/>
  <rowBreaks count="2" manualBreakCount="2">
    <brk id="63" max="14" man="1"/>
    <brk id="105" max="14" man="1"/>
  </rowBreaks>
  <colBreaks count="1" manualBreakCount="1">
    <brk id="15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0"/>
  <sheetViews>
    <sheetView tabSelected="1" view="pageBreakPreview" zoomScaleSheetLayoutView="100" zoomScalePageLayoutView="0" workbookViewId="0" topLeftCell="A1">
      <selection activeCell="H190" sqref="H190"/>
    </sheetView>
  </sheetViews>
  <sheetFormatPr defaultColWidth="9.00390625" defaultRowHeight="12.75"/>
  <cols>
    <col min="1" max="1" width="5.25390625" style="103" customWidth="1"/>
    <col min="2" max="2" width="51.625" style="51" customWidth="1"/>
    <col min="3" max="3" width="18.00390625" style="104" customWidth="1"/>
    <col min="4" max="4" width="8.125" style="104" customWidth="1"/>
    <col min="5" max="5" width="8.875" style="104" customWidth="1"/>
    <col min="6" max="6" width="9.875" style="104" customWidth="1"/>
    <col min="7" max="7" width="9.00390625" style="104" customWidth="1"/>
    <col min="8" max="8" width="12.25390625" style="104" customWidth="1"/>
    <col min="9" max="9" width="9.00390625" style="104" customWidth="1"/>
    <col min="10" max="16384" width="9.125" style="51" customWidth="1"/>
  </cols>
  <sheetData>
    <row r="1" spans="1:9" s="61" customFormat="1" ht="14.25" customHeight="1">
      <c r="A1" s="60"/>
      <c r="C1" s="62"/>
      <c r="D1" s="200"/>
      <c r="E1" s="200"/>
      <c r="F1" s="200"/>
      <c r="G1" s="200"/>
      <c r="H1" s="200"/>
      <c r="I1" s="200"/>
    </row>
    <row r="2" spans="1:9" s="61" customFormat="1" ht="12.75" customHeight="1">
      <c r="A2" s="60"/>
      <c r="C2" s="62"/>
      <c r="D2" s="200"/>
      <c r="E2" s="200"/>
      <c r="F2" s="200"/>
      <c r="G2" s="200"/>
      <c r="H2" s="200"/>
      <c r="I2" s="200"/>
    </row>
    <row r="3" spans="1:9" s="61" customFormat="1" ht="17.25" customHeight="1">
      <c r="A3" s="60"/>
      <c r="C3" s="62"/>
      <c r="D3" s="200"/>
      <c r="E3" s="200"/>
      <c r="F3" s="200"/>
      <c r="G3" s="200"/>
      <c r="H3" s="200"/>
      <c r="I3" s="200"/>
    </row>
    <row r="4" spans="1:9" s="61" customFormat="1" ht="16.5" customHeight="1">
      <c r="A4" s="60"/>
      <c r="C4" s="62"/>
      <c r="D4" s="200"/>
      <c r="E4" s="200"/>
      <c r="F4" s="200"/>
      <c r="G4" s="200"/>
      <c r="H4" s="200"/>
      <c r="I4" s="200"/>
    </row>
    <row r="5" spans="1:9" s="61" customFormat="1" ht="16.5" customHeight="1">
      <c r="A5" s="60"/>
      <c r="C5" s="62"/>
      <c r="D5" s="200"/>
      <c r="E5" s="200"/>
      <c r="F5" s="200"/>
      <c r="G5" s="200"/>
      <c r="H5" s="200"/>
      <c r="I5" s="200"/>
    </row>
    <row r="6" spans="1:9" s="61" customFormat="1" ht="11.25" customHeight="1">
      <c r="A6" s="60"/>
      <c r="C6" s="62"/>
      <c r="D6" s="105"/>
      <c r="E6" s="105"/>
      <c r="F6" s="105"/>
      <c r="G6" s="105"/>
      <c r="H6" s="105"/>
      <c r="I6" s="105"/>
    </row>
    <row r="7" spans="1:9" s="61" customFormat="1" ht="11.25" customHeight="1">
      <c r="A7" s="60"/>
      <c r="C7" s="106"/>
      <c r="D7" s="106"/>
      <c r="E7" s="106"/>
      <c r="F7" s="106"/>
      <c r="G7" s="106"/>
      <c r="H7" s="106"/>
      <c r="I7" s="106"/>
    </row>
    <row r="8" spans="1:9" s="61" customFormat="1" ht="17.25" customHeight="1">
      <c r="A8" s="60"/>
      <c r="C8" s="204"/>
      <c r="D8" s="204"/>
      <c r="E8" s="204"/>
      <c r="F8" s="204"/>
      <c r="G8" s="204"/>
      <c r="H8" s="204"/>
      <c r="I8" s="204"/>
    </row>
    <row r="9" spans="1:9" s="61" customFormat="1" ht="11.25" customHeight="1">
      <c r="A9" s="60"/>
      <c r="C9" s="187"/>
      <c r="D9" s="187"/>
      <c r="E9" s="187"/>
      <c r="F9" s="187"/>
      <c r="G9" s="187"/>
      <c r="H9" s="187"/>
      <c r="I9" s="187"/>
    </row>
    <row r="10" spans="1:9" s="61" customFormat="1" ht="17.25" customHeight="1">
      <c r="A10" s="60"/>
      <c r="C10" s="107"/>
      <c r="D10" s="107"/>
      <c r="E10" s="107"/>
      <c r="F10" s="107"/>
      <c r="G10" s="107"/>
      <c r="H10" s="107"/>
      <c r="I10" s="107"/>
    </row>
    <row r="11" spans="1:9" s="61" customFormat="1" ht="11.25" customHeight="1">
      <c r="A11" s="60"/>
      <c r="C11" s="187"/>
      <c r="D11" s="187"/>
      <c r="E11" s="187"/>
      <c r="F11" s="187"/>
      <c r="G11" s="187"/>
      <c r="H11" s="187"/>
      <c r="I11" s="187"/>
    </row>
    <row r="12" spans="1:9" s="61" customFormat="1" ht="17.25" customHeight="1">
      <c r="A12" s="60"/>
      <c r="C12" s="204"/>
      <c r="D12" s="204"/>
      <c r="E12" s="204"/>
      <c r="F12" s="204"/>
      <c r="G12" s="204"/>
      <c r="H12" s="204"/>
      <c r="I12" s="204"/>
    </row>
    <row r="13" spans="1:9" s="61" customFormat="1" ht="11.25" customHeight="1">
      <c r="A13" s="60"/>
      <c r="C13" s="187"/>
      <c r="D13" s="187"/>
      <c r="E13" s="187"/>
      <c r="F13" s="187"/>
      <c r="G13" s="187"/>
      <c r="H13" s="187"/>
      <c r="I13" s="187"/>
    </row>
    <row r="14" spans="1:9" s="61" customFormat="1" ht="17.25" customHeight="1">
      <c r="A14" s="60"/>
      <c r="C14" s="203"/>
      <c r="D14" s="203"/>
      <c r="E14" s="203"/>
      <c r="F14" s="203"/>
      <c r="G14" s="203"/>
      <c r="H14" s="203"/>
      <c r="I14" s="203"/>
    </row>
    <row r="15" spans="1:9" s="61" customFormat="1" ht="11.25" customHeight="1">
      <c r="A15" s="63"/>
      <c r="B15" s="64"/>
      <c r="C15" s="187"/>
      <c r="D15" s="187"/>
      <c r="E15" s="187"/>
      <c r="F15" s="187"/>
      <c r="G15" s="187"/>
      <c r="H15" s="187"/>
      <c r="I15" s="187"/>
    </row>
    <row r="16" spans="1:9" s="61" customFormat="1" ht="17.25" customHeight="1">
      <c r="A16" s="63"/>
      <c r="B16" s="64"/>
      <c r="C16" s="107"/>
      <c r="D16" s="107"/>
      <c r="E16" s="107"/>
      <c r="F16" s="107"/>
      <c r="G16" s="107"/>
      <c r="H16" s="107"/>
      <c r="I16" s="107"/>
    </row>
    <row r="17" spans="1:9" s="61" customFormat="1" ht="13.5" customHeight="1">
      <c r="A17" s="63"/>
      <c r="B17" s="64"/>
      <c r="C17" s="187"/>
      <c r="D17" s="187"/>
      <c r="E17" s="187"/>
      <c r="F17" s="187"/>
      <c r="G17" s="187"/>
      <c r="H17" s="187"/>
      <c r="I17" s="187"/>
    </row>
    <row r="18" spans="1:9" ht="12.75">
      <c r="A18" s="20"/>
      <c r="B18" s="21"/>
      <c r="C18" s="52"/>
      <c r="D18" s="39"/>
      <c r="E18" s="39"/>
      <c r="F18" s="39"/>
      <c r="G18" s="39"/>
      <c r="H18" s="39"/>
      <c r="I18" s="39"/>
    </row>
    <row r="19" spans="1:9" ht="14.25">
      <c r="A19" s="201" t="s">
        <v>197</v>
      </c>
      <c r="B19" s="201"/>
      <c r="C19" s="201"/>
      <c r="D19" s="201"/>
      <c r="E19" s="201"/>
      <c r="F19" s="201"/>
      <c r="G19" s="201"/>
      <c r="H19" s="201"/>
      <c r="I19" s="201"/>
    </row>
    <row r="20" spans="1:9" ht="14.25">
      <c r="A20" s="201" t="s">
        <v>198</v>
      </c>
      <c r="B20" s="201"/>
      <c r="C20" s="201"/>
      <c r="D20" s="201"/>
      <c r="E20" s="201"/>
      <c r="F20" s="201"/>
      <c r="G20" s="201"/>
      <c r="H20" s="201"/>
      <c r="I20" s="201"/>
    </row>
    <row r="21" spans="1:9" s="23" customFormat="1" ht="15">
      <c r="A21" s="202" t="s">
        <v>108</v>
      </c>
      <c r="B21" s="202"/>
      <c r="C21" s="202"/>
      <c r="D21" s="202"/>
      <c r="E21" s="202"/>
      <c r="F21" s="202"/>
      <c r="G21" s="202"/>
      <c r="H21" s="202"/>
      <c r="I21" s="202"/>
    </row>
    <row r="22" spans="1:9" ht="14.25">
      <c r="A22" s="201" t="s">
        <v>322</v>
      </c>
      <c r="B22" s="201"/>
      <c r="C22" s="201"/>
      <c r="D22" s="201"/>
      <c r="E22" s="201"/>
      <c r="F22" s="201"/>
      <c r="G22" s="201"/>
      <c r="H22" s="201"/>
      <c r="I22" s="201"/>
    </row>
    <row r="23" spans="1:9" ht="14.25">
      <c r="A23" s="22"/>
      <c r="B23" s="22"/>
      <c r="C23" s="22"/>
      <c r="D23" s="22"/>
      <c r="E23" s="24"/>
      <c r="F23" s="24"/>
      <c r="G23" s="24"/>
      <c r="H23" s="24"/>
      <c r="I23" s="24"/>
    </row>
    <row r="24" spans="1:9" s="25" customFormat="1" ht="25.5" customHeight="1">
      <c r="A24" s="193" t="s">
        <v>109</v>
      </c>
      <c r="B24" s="193" t="s">
        <v>110</v>
      </c>
      <c r="C24" s="193" t="s">
        <v>111</v>
      </c>
      <c r="D24" s="193" t="s">
        <v>112</v>
      </c>
      <c r="E24" s="193" t="s">
        <v>170</v>
      </c>
      <c r="F24" s="193" t="s">
        <v>103</v>
      </c>
      <c r="G24" s="193" t="s">
        <v>113</v>
      </c>
      <c r="H24" s="193" t="s">
        <v>182</v>
      </c>
      <c r="I24" s="193" t="s">
        <v>114</v>
      </c>
    </row>
    <row r="25" spans="1:9" s="25" customFormat="1" ht="12.75" customHeight="1">
      <c r="A25" s="193"/>
      <c r="B25" s="193"/>
      <c r="C25" s="193"/>
      <c r="D25" s="193"/>
      <c r="E25" s="193"/>
      <c r="F25" s="193"/>
      <c r="G25" s="193"/>
      <c r="H25" s="193"/>
      <c r="I25" s="193"/>
    </row>
    <row r="26" spans="1:9" s="67" customFormat="1" ht="36.75" customHeight="1">
      <c r="A26" s="65" t="s">
        <v>104</v>
      </c>
      <c r="B26" s="66" t="s">
        <v>115</v>
      </c>
      <c r="C26" s="188" t="s">
        <v>116</v>
      </c>
      <c r="D26" s="189"/>
      <c r="E26" s="189"/>
      <c r="F26" s="189"/>
      <c r="G26" s="189"/>
      <c r="H26" s="189"/>
      <c r="I26" s="190"/>
    </row>
    <row r="27" spans="1:9" s="70" customFormat="1" ht="12" customHeight="1">
      <c r="A27" s="68">
        <v>1</v>
      </c>
      <c r="B27" s="69" t="s">
        <v>117</v>
      </c>
      <c r="C27" s="34">
        <v>1</v>
      </c>
      <c r="D27" s="44" t="s">
        <v>118</v>
      </c>
      <c r="E27" s="34">
        <v>1</v>
      </c>
      <c r="F27" s="34">
        <v>14.4</v>
      </c>
      <c r="G27" s="34">
        <f aca="true" t="shared" si="0" ref="G27:G33">(H27*F27*E27)</f>
        <v>362.73600000000005</v>
      </c>
      <c r="H27" s="37">
        <v>25.19</v>
      </c>
      <c r="I27" s="34"/>
    </row>
    <row r="28" spans="1:9" s="70" customFormat="1" ht="24" customHeight="1">
      <c r="A28" s="68">
        <v>2</v>
      </c>
      <c r="B28" s="49" t="s">
        <v>203</v>
      </c>
      <c r="C28" s="34">
        <v>2</v>
      </c>
      <c r="D28" s="44" t="s">
        <v>118</v>
      </c>
      <c r="E28" s="34">
        <v>144</v>
      </c>
      <c r="F28" s="34">
        <v>20.8</v>
      </c>
      <c r="G28" s="34">
        <f t="shared" si="0"/>
        <v>12549.888000000003</v>
      </c>
      <c r="H28" s="37">
        <v>4.19</v>
      </c>
      <c r="I28" s="34"/>
    </row>
    <row r="29" spans="1:9" s="70" customFormat="1" ht="24.75" customHeight="1">
      <c r="A29" s="68">
        <v>3</v>
      </c>
      <c r="B29" s="49" t="s">
        <v>205</v>
      </c>
      <c r="C29" s="34">
        <v>3</v>
      </c>
      <c r="D29" s="44" t="s">
        <v>118</v>
      </c>
      <c r="E29" s="34">
        <v>48</v>
      </c>
      <c r="F29" s="34">
        <v>16.2</v>
      </c>
      <c r="G29" s="34">
        <f t="shared" si="0"/>
        <v>2496.0959999999995</v>
      </c>
      <c r="H29" s="37">
        <v>3.21</v>
      </c>
      <c r="I29" s="34"/>
    </row>
    <row r="30" spans="1:9" s="70" customFormat="1" ht="15.75" customHeight="1">
      <c r="A30" s="68">
        <v>4</v>
      </c>
      <c r="B30" s="49" t="s">
        <v>204</v>
      </c>
      <c r="C30" s="34">
        <v>4</v>
      </c>
      <c r="D30" s="44" t="s">
        <v>118</v>
      </c>
      <c r="E30" s="34">
        <v>24</v>
      </c>
      <c r="F30" s="34">
        <v>20.8</v>
      </c>
      <c r="G30" s="34">
        <f t="shared" si="0"/>
        <v>4842.24</v>
      </c>
      <c r="H30" s="37">
        <v>9.7</v>
      </c>
      <c r="I30" s="34"/>
    </row>
    <row r="31" spans="1:9" s="70" customFormat="1" ht="15.75" customHeight="1">
      <c r="A31" s="68">
        <v>5</v>
      </c>
      <c r="B31" s="49" t="s">
        <v>206</v>
      </c>
      <c r="C31" s="34">
        <v>5</v>
      </c>
      <c r="D31" s="44" t="s">
        <v>118</v>
      </c>
      <c r="E31" s="34">
        <v>12</v>
      </c>
      <c r="F31" s="34">
        <v>16.2</v>
      </c>
      <c r="G31" s="34">
        <f t="shared" si="0"/>
        <v>1533.8159999999998</v>
      </c>
      <c r="H31" s="37">
        <v>7.89</v>
      </c>
      <c r="I31" s="34"/>
    </row>
    <row r="32" spans="1:9" s="70" customFormat="1" ht="12" customHeight="1">
      <c r="A32" s="68">
        <v>6</v>
      </c>
      <c r="B32" s="49" t="s">
        <v>207</v>
      </c>
      <c r="C32" s="34">
        <v>6</v>
      </c>
      <c r="D32" s="44" t="s">
        <v>118</v>
      </c>
      <c r="E32" s="34">
        <v>1</v>
      </c>
      <c r="F32" s="34">
        <v>80.96</v>
      </c>
      <c r="G32" s="34">
        <f t="shared" si="0"/>
        <v>2280.6432</v>
      </c>
      <c r="H32" s="37">
        <v>28.17</v>
      </c>
      <c r="I32" s="34"/>
    </row>
    <row r="33" spans="1:9" s="70" customFormat="1" ht="25.5" customHeight="1">
      <c r="A33" s="68">
        <v>7</v>
      </c>
      <c r="B33" s="49" t="s">
        <v>208</v>
      </c>
      <c r="C33" s="34">
        <v>7</v>
      </c>
      <c r="D33" s="44" t="s">
        <v>118</v>
      </c>
      <c r="E33" s="34">
        <v>12</v>
      </c>
      <c r="F33" s="34">
        <v>9.4</v>
      </c>
      <c r="G33" s="34">
        <f t="shared" si="0"/>
        <v>1368.2640000000001</v>
      </c>
      <c r="H33" s="37">
        <v>12.13</v>
      </c>
      <c r="I33" s="34"/>
    </row>
    <row r="34" spans="1:9" s="72" customFormat="1" ht="52.5" customHeight="1">
      <c r="A34" s="65" t="s">
        <v>105</v>
      </c>
      <c r="B34" s="71" t="s">
        <v>209</v>
      </c>
      <c r="C34" s="191"/>
      <c r="D34" s="191"/>
      <c r="E34" s="191"/>
      <c r="F34" s="191"/>
      <c r="G34" s="191"/>
      <c r="H34" s="191"/>
      <c r="I34" s="192"/>
    </row>
    <row r="35" spans="1:9" s="74" customFormat="1" ht="26.25" customHeight="1" hidden="1">
      <c r="A35" s="44">
        <v>1</v>
      </c>
      <c r="B35" s="45" t="s">
        <v>210</v>
      </c>
      <c r="C35" s="44" t="s">
        <v>251</v>
      </c>
      <c r="D35" s="46" t="s">
        <v>118</v>
      </c>
      <c r="E35" s="44">
        <v>20</v>
      </c>
      <c r="F35" s="44">
        <v>0</v>
      </c>
      <c r="G35" s="34">
        <f>(H35*F35*E35)</f>
        <v>0</v>
      </c>
      <c r="H35" s="44">
        <v>0.3</v>
      </c>
      <c r="I35" s="44"/>
    </row>
    <row r="36" spans="1:9" s="48" customFormat="1" ht="24.75" customHeight="1">
      <c r="A36" s="44">
        <v>2</v>
      </c>
      <c r="B36" s="45" t="s">
        <v>213</v>
      </c>
      <c r="C36" s="44">
        <v>11</v>
      </c>
      <c r="D36" s="46" t="s">
        <v>214</v>
      </c>
      <c r="E36" s="44">
        <v>20</v>
      </c>
      <c r="F36" s="44">
        <v>254</v>
      </c>
      <c r="G36" s="34">
        <f>(H36*F36*E36)</f>
        <v>558.8000000000001</v>
      </c>
      <c r="H36" s="44">
        <v>0.11</v>
      </c>
      <c r="I36" s="44"/>
    </row>
    <row r="37" spans="1:9" s="48" customFormat="1" ht="22.5" customHeight="1">
      <c r="A37" s="44">
        <v>3</v>
      </c>
      <c r="B37" s="45" t="s">
        <v>304</v>
      </c>
      <c r="C37" s="126" t="s">
        <v>303</v>
      </c>
      <c r="D37" s="46" t="s">
        <v>119</v>
      </c>
      <c r="E37" s="44">
        <v>1</v>
      </c>
      <c r="F37" s="47">
        <v>101.6</v>
      </c>
      <c r="G37" s="34">
        <f>(H37*F37*E37)</f>
        <v>8100.568</v>
      </c>
      <c r="H37" s="44">
        <v>79.73</v>
      </c>
      <c r="I37" s="44"/>
    </row>
    <row r="38" spans="1:9" s="48" customFormat="1" ht="22.5" customHeight="1">
      <c r="A38" s="44">
        <v>4</v>
      </c>
      <c r="B38" s="45" t="s">
        <v>172</v>
      </c>
      <c r="C38" s="44">
        <v>12</v>
      </c>
      <c r="D38" s="46" t="s">
        <v>118</v>
      </c>
      <c r="E38" s="44">
        <v>20</v>
      </c>
      <c r="F38" s="44">
        <v>70</v>
      </c>
      <c r="G38" s="34">
        <f aca="true" t="shared" si="1" ref="G38:G48">(H38*F38*E38)</f>
        <v>462</v>
      </c>
      <c r="H38" s="75">
        <v>0.33</v>
      </c>
      <c r="I38" s="44"/>
    </row>
    <row r="39" spans="1:9" s="48" customFormat="1" ht="22.5" customHeight="1" hidden="1">
      <c r="A39" s="44">
        <v>5</v>
      </c>
      <c r="B39" s="76" t="s">
        <v>173</v>
      </c>
      <c r="C39" s="44"/>
      <c r="D39" s="46" t="s">
        <v>119</v>
      </c>
      <c r="E39" s="44">
        <v>12</v>
      </c>
      <c r="F39" s="44">
        <v>0</v>
      </c>
      <c r="G39" s="34">
        <f t="shared" si="1"/>
        <v>0</v>
      </c>
      <c r="H39" s="44">
        <v>582.82</v>
      </c>
      <c r="I39" s="44"/>
    </row>
    <row r="40" spans="1:9" s="48" customFormat="1" ht="24.75" customHeight="1" hidden="1">
      <c r="A40" s="44">
        <v>6</v>
      </c>
      <c r="B40" s="76" t="s">
        <v>174</v>
      </c>
      <c r="C40" s="44"/>
      <c r="D40" s="46" t="s">
        <v>118</v>
      </c>
      <c r="E40" s="44">
        <v>6</v>
      </c>
      <c r="F40" s="77">
        <v>0</v>
      </c>
      <c r="G40" s="34">
        <f t="shared" si="1"/>
        <v>0</v>
      </c>
      <c r="H40" s="44">
        <v>0.12</v>
      </c>
      <c r="I40" s="44"/>
    </row>
    <row r="41" spans="1:9" s="48" customFormat="1" ht="36" customHeight="1">
      <c r="A41" s="44">
        <v>7</v>
      </c>
      <c r="B41" s="45" t="s">
        <v>212</v>
      </c>
      <c r="C41" s="44">
        <v>10</v>
      </c>
      <c r="D41" s="46" t="s">
        <v>118</v>
      </c>
      <c r="E41" s="44">
        <v>2</v>
      </c>
      <c r="F41" s="77">
        <v>2052</v>
      </c>
      <c r="G41" s="34">
        <f t="shared" si="1"/>
        <v>697.6800000000001</v>
      </c>
      <c r="H41" s="44">
        <v>0.17</v>
      </c>
      <c r="I41" s="44"/>
    </row>
    <row r="42" spans="1:9" s="48" customFormat="1" ht="22.5" customHeight="1">
      <c r="A42" s="78">
        <v>8</v>
      </c>
      <c r="B42" s="76" t="s">
        <v>211</v>
      </c>
      <c r="C42" s="44">
        <v>9</v>
      </c>
      <c r="D42" s="46" t="s">
        <v>119</v>
      </c>
      <c r="E42" s="44">
        <v>12</v>
      </c>
      <c r="F42" s="44">
        <v>0.05</v>
      </c>
      <c r="G42" s="34">
        <f t="shared" si="1"/>
        <v>0.10200000000000001</v>
      </c>
      <c r="H42" s="44">
        <v>0.17</v>
      </c>
      <c r="I42" s="44"/>
    </row>
    <row r="43" spans="1:9" s="48" customFormat="1" ht="22.5" customHeight="1">
      <c r="A43" s="44">
        <v>9</v>
      </c>
      <c r="B43" s="76" t="s">
        <v>321</v>
      </c>
      <c r="C43" s="124" t="s">
        <v>302</v>
      </c>
      <c r="D43" s="46" t="s">
        <v>119</v>
      </c>
      <c r="E43" s="44">
        <v>1</v>
      </c>
      <c r="F43" s="44">
        <v>47.04</v>
      </c>
      <c r="G43" s="34">
        <f t="shared" si="1"/>
        <v>16718.9568</v>
      </c>
      <c r="H43" s="124">
        <v>355.42</v>
      </c>
      <c r="I43" s="44" t="s">
        <v>318</v>
      </c>
    </row>
    <row r="44" spans="1:9" s="48" customFormat="1" ht="22.5" customHeight="1" hidden="1">
      <c r="A44" s="44">
        <v>10</v>
      </c>
      <c r="B44" s="45" t="s">
        <v>172</v>
      </c>
      <c r="C44" s="44"/>
      <c r="D44" s="46" t="s">
        <v>118</v>
      </c>
      <c r="E44" s="44">
        <v>20</v>
      </c>
      <c r="F44" s="44">
        <v>70</v>
      </c>
      <c r="G44" s="34">
        <f t="shared" si="1"/>
        <v>462</v>
      </c>
      <c r="H44" s="44">
        <v>0.33</v>
      </c>
      <c r="I44" s="44"/>
    </row>
    <row r="45" spans="1:9" s="48" customFormat="1" ht="22.5" customHeight="1" hidden="1">
      <c r="A45" s="44">
        <v>11</v>
      </c>
      <c r="B45" s="45" t="s">
        <v>175</v>
      </c>
      <c r="C45" s="44"/>
      <c r="D45" s="46" t="s">
        <v>118</v>
      </c>
      <c r="E45" s="44">
        <v>20</v>
      </c>
      <c r="F45" s="44">
        <v>0</v>
      </c>
      <c r="G45" s="34">
        <f t="shared" si="1"/>
        <v>0</v>
      </c>
      <c r="H45" s="44">
        <v>0.422</v>
      </c>
      <c r="I45" s="44"/>
    </row>
    <row r="46" spans="1:9" s="48" customFormat="1" ht="22.5" customHeight="1">
      <c r="A46" s="44">
        <v>12</v>
      </c>
      <c r="B46" s="45" t="s">
        <v>220</v>
      </c>
      <c r="C46" s="44">
        <v>22</v>
      </c>
      <c r="D46" s="46" t="s">
        <v>118</v>
      </c>
      <c r="E46" s="44">
        <v>20</v>
      </c>
      <c r="F46" s="44">
        <v>70</v>
      </c>
      <c r="G46" s="34">
        <f t="shared" si="1"/>
        <v>644</v>
      </c>
      <c r="H46" s="44">
        <v>0.46</v>
      </c>
      <c r="I46" s="44"/>
    </row>
    <row r="47" spans="1:9" s="48" customFormat="1" ht="22.5" customHeight="1">
      <c r="A47" s="44">
        <v>13</v>
      </c>
      <c r="B47" s="45" t="s">
        <v>221</v>
      </c>
      <c r="C47" s="44">
        <v>23</v>
      </c>
      <c r="D47" s="46" t="s">
        <v>118</v>
      </c>
      <c r="E47" s="44">
        <v>20</v>
      </c>
      <c r="F47" s="44">
        <v>0</v>
      </c>
      <c r="G47" s="34">
        <f t="shared" si="1"/>
        <v>0</v>
      </c>
      <c r="H47" s="44">
        <v>0.626</v>
      </c>
      <c r="I47" s="44"/>
    </row>
    <row r="48" spans="1:9" s="48" customFormat="1" ht="22.5" customHeight="1" hidden="1">
      <c r="A48" s="44">
        <v>14</v>
      </c>
      <c r="B48" s="45" t="s">
        <v>176</v>
      </c>
      <c r="C48" s="44"/>
      <c r="D48" s="46" t="s">
        <v>118</v>
      </c>
      <c r="E48" s="44">
        <v>20</v>
      </c>
      <c r="F48" s="44">
        <v>0</v>
      </c>
      <c r="G48" s="34">
        <f t="shared" si="1"/>
        <v>0</v>
      </c>
      <c r="H48" s="44">
        <v>1.838</v>
      </c>
      <c r="I48" s="44"/>
    </row>
    <row r="49" spans="1:9" s="48" customFormat="1" ht="15" customHeight="1">
      <c r="A49" s="44">
        <v>15</v>
      </c>
      <c r="B49" s="45" t="s">
        <v>177</v>
      </c>
      <c r="C49" s="44">
        <v>21</v>
      </c>
      <c r="D49" s="46" t="s">
        <v>118</v>
      </c>
      <c r="E49" s="44">
        <v>20</v>
      </c>
      <c r="F49" s="44">
        <v>15</v>
      </c>
      <c r="G49" s="34">
        <f aca="true" t="shared" si="2" ref="G49:G64">(H49*F49*E49)</f>
        <v>4071</v>
      </c>
      <c r="H49" s="44">
        <v>13.57</v>
      </c>
      <c r="I49" s="44"/>
    </row>
    <row r="50" spans="1:9" s="48" customFormat="1" ht="21" customHeight="1">
      <c r="A50" s="44">
        <v>16</v>
      </c>
      <c r="B50" s="45" t="s">
        <v>178</v>
      </c>
      <c r="C50" s="44">
        <v>20</v>
      </c>
      <c r="D50" s="46" t="s">
        <v>118</v>
      </c>
      <c r="E50" s="44">
        <v>52</v>
      </c>
      <c r="F50" s="44">
        <v>15</v>
      </c>
      <c r="G50" s="34">
        <f t="shared" si="2"/>
        <v>4290</v>
      </c>
      <c r="H50" s="47">
        <v>5.5</v>
      </c>
      <c r="I50" s="44"/>
    </row>
    <row r="51" spans="1:9" s="48" customFormat="1" ht="13.5" customHeight="1" hidden="1">
      <c r="A51" s="44">
        <v>17</v>
      </c>
      <c r="B51" s="45" t="s">
        <v>179</v>
      </c>
      <c r="C51" s="44">
        <v>24</v>
      </c>
      <c r="D51" s="46" t="s">
        <v>118</v>
      </c>
      <c r="E51" s="44">
        <v>20</v>
      </c>
      <c r="F51" s="44">
        <v>0</v>
      </c>
      <c r="G51" s="34">
        <f t="shared" si="2"/>
        <v>0</v>
      </c>
      <c r="H51" s="44">
        <v>24.186</v>
      </c>
      <c r="I51" s="44"/>
    </row>
    <row r="52" spans="1:9" s="48" customFormat="1" ht="21" customHeight="1">
      <c r="A52" s="44">
        <v>18</v>
      </c>
      <c r="B52" s="45" t="s">
        <v>217</v>
      </c>
      <c r="C52" s="44">
        <v>19</v>
      </c>
      <c r="D52" s="46" t="s">
        <v>118</v>
      </c>
      <c r="E52" s="44">
        <v>20</v>
      </c>
      <c r="F52" s="44">
        <v>17.92</v>
      </c>
      <c r="G52" s="34">
        <f t="shared" si="2"/>
        <v>1688.0640000000003</v>
      </c>
      <c r="H52" s="44">
        <v>4.71</v>
      </c>
      <c r="I52" s="44"/>
    </row>
    <row r="53" spans="1:9" s="48" customFormat="1" ht="21.75" customHeight="1">
      <c r="A53" s="44">
        <v>19</v>
      </c>
      <c r="B53" s="45" t="s">
        <v>252</v>
      </c>
      <c r="C53" s="44">
        <v>18</v>
      </c>
      <c r="D53" s="46" t="s">
        <v>118</v>
      </c>
      <c r="E53" s="44">
        <v>40</v>
      </c>
      <c r="F53" s="44">
        <v>17.92</v>
      </c>
      <c r="G53" s="34">
        <f t="shared" si="2"/>
        <v>623.616</v>
      </c>
      <c r="H53" s="44">
        <v>0.87</v>
      </c>
      <c r="I53" s="44"/>
    </row>
    <row r="54" spans="1:9" s="48" customFormat="1" ht="18" customHeight="1">
      <c r="A54" s="44">
        <v>20</v>
      </c>
      <c r="B54" s="45" t="s">
        <v>298</v>
      </c>
      <c r="C54" s="44">
        <v>208</v>
      </c>
      <c r="D54" s="46" t="s">
        <v>118</v>
      </c>
      <c r="E54" s="44">
        <v>1</v>
      </c>
      <c r="F54" s="44">
        <v>1501.2</v>
      </c>
      <c r="G54" s="34">
        <f t="shared" si="2"/>
        <v>693.5544000000001</v>
      </c>
      <c r="H54" s="44">
        <v>0.462</v>
      </c>
      <c r="I54" s="44"/>
    </row>
    <row r="55" spans="1:9" s="48" customFormat="1" ht="24" customHeight="1">
      <c r="A55" s="44">
        <v>21</v>
      </c>
      <c r="B55" s="45" t="s">
        <v>299</v>
      </c>
      <c r="C55" s="44">
        <v>209</v>
      </c>
      <c r="D55" s="46" t="s">
        <v>118</v>
      </c>
      <c r="E55" s="44">
        <v>1</v>
      </c>
      <c r="F55" s="44">
        <v>186.5</v>
      </c>
      <c r="G55" s="34">
        <f t="shared" si="2"/>
        <v>221.935</v>
      </c>
      <c r="H55" s="44">
        <v>1.19</v>
      </c>
      <c r="I55" s="44"/>
    </row>
    <row r="56" spans="1:9" s="48" customFormat="1" ht="24" customHeight="1">
      <c r="A56" s="44">
        <v>22</v>
      </c>
      <c r="B56" s="45" t="s">
        <v>222</v>
      </c>
      <c r="C56" s="44">
        <v>25</v>
      </c>
      <c r="D56" s="46" t="s">
        <v>118</v>
      </c>
      <c r="E56" s="44">
        <v>10</v>
      </c>
      <c r="F56" s="44">
        <v>0</v>
      </c>
      <c r="G56" s="34">
        <f t="shared" si="2"/>
        <v>0</v>
      </c>
      <c r="H56" s="77">
        <v>2.26</v>
      </c>
      <c r="I56" s="44"/>
    </row>
    <row r="57" spans="1:9" s="48" customFormat="1" ht="22.5" customHeight="1">
      <c r="A57" s="44">
        <v>23</v>
      </c>
      <c r="B57" s="76" t="s">
        <v>297</v>
      </c>
      <c r="C57" s="79">
        <v>211</v>
      </c>
      <c r="D57" s="46" t="s">
        <v>219</v>
      </c>
      <c r="E57" s="44">
        <v>2</v>
      </c>
      <c r="F57" s="44">
        <v>862.12</v>
      </c>
      <c r="G57" s="34">
        <f t="shared" si="2"/>
        <v>10414.4096</v>
      </c>
      <c r="H57" s="77">
        <v>6.04</v>
      </c>
      <c r="I57" s="44"/>
    </row>
    <row r="58" spans="1:9" s="25" customFormat="1" ht="25.5" customHeight="1">
      <c r="A58" s="193" t="s">
        <v>109</v>
      </c>
      <c r="B58" s="193" t="s">
        <v>110</v>
      </c>
      <c r="C58" s="193" t="s">
        <v>111</v>
      </c>
      <c r="D58" s="193" t="s">
        <v>112</v>
      </c>
      <c r="E58" s="193" t="s">
        <v>170</v>
      </c>
      <c r="F58" s="193" t="s">
        <v>103</v>
      </c>
      <c r="G58" s="193" t="s">
        <v>113</v>
      </c>
      <c r="H58" s="193" t="s">
        <v>182</v>
      </c>
      <c r="I58" s="193" t="s">
        <v>114</v>
      </c>
    </row>
    <row r="59" spans="1:9" s="25" customFormat="1" ht="12.75" customHeight="1">
      <c r="A59" s="193"/>
      <c r="B59" s="193"/>
      <c r="C59" s="193"/>
      <c r="D59" s="193"/>
      <c r="E59" s="193"/>
      <c r="F59" s="193"/>
      <c r="G59" s="193"/>
      <c r="H59" s="193"/>
      <c r="I59" s="193"/>
    </row>
    <row r="60" spans="1:9" s="48" customFormat="1" ht="20.25" customHeight="1">
      <c r="A60" s="44">
        <v>24</v>
      </c>
      <c r="B60" s="45" t="s">
        <v>218</v>
      </c>
      <c r="C60" s="44">
        <v>210</v>
      </c>
      <c r="D60" s="46" t="s">
        <v>219</v>
      </c>
      <c r="E60" s="44">
        <v>3</v>
      </c>
      <c r="F60" s="44">
        <v>862.12</v>
      </c>
      <c r="G60" s="34">
        <f t="shared" si="2"/>
        <v>44252.6196</v>
      </c>
      <c r="H60" s="77">
        <v>17.11</v>
      </c>
      <c r="I60" s="44"/>
    </row>
    <row r="61" spans="1:9" s="48" customFormat="1" ht="23.25" customHeight="1">
      <c r="A61" s="44">
        <v>25</v>
      </c>
      <c r="B61" s="45" t="s">
        <v>216</v>
      </c>
      <c r="C61" s="44">
        <v>17</v>
      </c>
      <c r="D61" s="46" t="s">
        <v>120</v>
      </c>
      <c r="E61" s="44">
        <v>48</v>
      </c>
      <c r="F61" s="44">
        <v>2</v>
      </c>
      <c r="G61" s="34">
        <f t="shared" si="2"/>
        <v>1278.72</v>
      </c>
      <c r="H61" s="77">
        <v>13.32</v>
      </c>
      <c r="I61" s="44"/>
    </row>
    <row r="62" spans="1:9" s="48" customFormat="1" ht="21.75" customHeight="1">
      <c r="A62" s="44">
        <v>26</v>
      </c>
      <c r="B62" s="45" t="s">
        <v>215</v>
      </c>
      <c r="C62" s="44">
        <v>14</v>
      </c>
      <c r="D62" s="46" t="s">
        <v>118</v>
      </c>
      <c r="E62" s="44">
        <v>1</v>
      </c>
      <c r="F62" s="44">
        <v>0</v>
      </c>
      <c r="G62" s="34">
        <f t="shared" si="2"/>
        <v>0</v>
      </c>
      <c r="H62" s="77">
        <v>2.41</v>
      </c>
      <c r="I62" s="44"/>
    </row>
    <row r="63" spans="1:9" s="48" customFormat="1" ht="15" customHeight="1">
      <c r="A63" s="44">
        <v>27</v>
      </c>
      <c r="B63" s="45" t="s">
        <v>180</v>
      </c>
      <c r="C63" s="44">
        <v>15</v>
      </c>
      <c r="D63" s="46" t="s">
        <v>118</v>
      </c>
      <c r="E63" s="44">
        <v>1</v>
      </c>
      <c r="F63" s="44">
        <v>663.17</v>
      </c>
      <c r="G63" s="34">
        <f t="shared" si="2"/>
        <v>72.9487</v>
      </c>
      <c r="H63" s="77">
        <v>0.11</v>
      </c>
      <c r="I63" s="44"/>
    </row>
    <row r="64" spans="1:9" s="48" customFormat="1" ht="15" customHeight="1">
      <c r="A64" s="44">
        <v>28</v>
      </c>
      <c r="B64" s="45" t="s">
        <v>181</v>
      </c>
      <c r="C64" s="44">
        <v>16</v>
      </c>
      <c r="D64" s="46" t="s">
        <v>118</v>
      </c>
      <c r="E64" s="44">
        <v>1</v>
      </c>
      <c r="F64" s="44">
        <v>176.3</v>
      </c>
      <c r="G64" s="34">
        <f t="shared" si="2"/>
        <v>19.2167</v>
      </c>
      <c r="H64" s="80">
        <v>0.109</v>
      </c>
      <c r="I64" s="44"/>
    </row>
    <row r="65" spans="1:11" s="72" customFormat="1" ht="24.75" customHeight="1">
      <c r="A65" s="65" t="s">
        <v>106</v>
      </c>
      <c r="B65" s="81" t="s">
        <v>122</v>
      </c>
      <c r="C65" s="194"/>
      <c r="D65" s="195"/>
      <c r="E65" s="195"/>
      <c r="F65" s="195"/>
      <c r="G65" s="195"/>
      <c r="H65" s="195"/>
      <c r="I65" s="196"/>
      <c r="J65" s="82"/>
      <c r="K65" s="83"/>
    </row>
    <row r="66" spans="1:11" s="87" customFormat="1" ht="15" customHeight="1">
      <c r="A66" s="35" t="str">
        <f>"3.1"</f>
        <v>3.1</v>
      </c>
      <c r="B66" s="84" t="s">
        <v>123</v>
      </c>
      <c r="C66" s="197"/>
      <c r="D66" s="198"/>
      <c r="E66" s="198"/>
      <c r="F66" s="198"/>
      <c r="G66" s="198"/>
      <c r="H66" s="198"/>
      <c r="I66" s="199"/>
      <c r="J66" s="85"/>
      <c r="K66" s="86"/>
    </row>
    <row r="67" spans="1:11" ht="14.25" customHeight="1">
      <c r="A67" s="34">
        <v>1</v>
      </c>
      <c r="B67" s="33" t="s">
        <v>223</v>
      </c>
      <c r="C67" s="34">
        <v>26</v>
      </c>
      <c r="D67" s="34" t="s">
        <v>118</v>
      </c>
      <c r="E67" s="55">
        <v>0</v>
      </c>
      <c r="F67" s="56">
        <v>0</v>
      </c>
      <c r="G67" s="34">
        <f aca="true" t="shared" si="3" ref="G67:G75">(H67*F67*E67)</f>
        <v>0</v>
      </c>
      <c r="H67" s="37">
        <v>390.93</v>
      </c>
      <c r="I67" s="34"/>
      <c r="J67" s="88"/>
      <c r="K67" s="89"/>
    </row>
    <row r="68" spans="1:11" ht="23.25" customHeight="1">
      <c r="A68" s="34">
        <v>2</v>
      </c>
      <c r="B68" s="49" t="s">
        <v>224</v>
      </c>
      <c r="C68" s="34">
        <v>44</v>
      </c>
      <c r="D68" s="34" t="s">
        <v>118</v>
      </c>
      <c r="E68" s="55">
        <v>0</v>
      </c>
      <c r="F68" s="56">
        <v>0</v>
      </c>
      <c r="G68" s="34">
        <f t="shared" si="3"/>
        <v>0</v>
      </c>
      <c r="H68" s="37">
        <v>60.39</v>
      </c>
      <c r="I68" s="34"/>
      <c r="J68" s="88"/>
      <c r="K68" s="89"/>
    </row>
    <row r="69" spans="1:10" ht="14.25" customHeight="1">
      <c r="A69" s="34">
        <v>3</v>
      </c>
      <c r="B69" s="33" t="s">
        <v>225</v>
      </c>
      <c r="C69" s="34">
        <v>45</v>
      </c>
      <c r="D69" s="34" t="s">
        <v>146</v>
      </c>
      <c r="E69" s="55">
        <v>0</v>
      </c>
      <c r="F69" s="56">
        <v>0</v>
      </c>
      <c r="G69" s="34">
        <f t="shared" si="3"/>
        <v>0</v>
      </c>
      <c r="H69" s="37">
        <v>406.22</v>
      </c>
      <c r="I69" s="34"/>
      <c r="J69" s="50"/>
    </row>
    <row r="70" spans="1:10" ht="14.25" customHeight="1">
      <c r="A70" s="34">
        <v>4</v>
      </c>
      <c r="B70" s="33" t="s">
        <v>125</v>
      </c>
      <c r="C70" s="34">
        <v>32</v>
      </c>
      <c r="D70" s="34" t="s">
        <v>146</v>
      </c>
      <c r="E70" s="55">
        <v>0</v>
      </c>
      <c r="F70" s="56">
        <v>0</v>
      </c>
      <c r="G70" s="34">
        <f t="shared" si="3"/>
        <v>0</v>
      </c>
      <c r="H70" s="37">
        <v>160.93</v>
      </c>
      <c r="I70" s="34"/>
      <c r="J70" s="50"/>
    </row>
    <row r="71" spans="1:10" ht="19.5" customHeight="1">
      <c r="A71" s="34">
        <v>5</v>
      </c>
      <c r="B71" s="33" t="s">
        <v>227</v>
      </c>
      <c r="C71" s="34">
        <v>34</v>
      </c>
      <c r="D71" s="34" t="s">
        <v>120</v>
      </c>
      <c r="E71" s="55">
        <v>0</v>
      </c>
      <c r="F71" s="56">
        <v>0</v>
      </c>
      <c r="G71" s="34">
        <f t="shared" si="3"/>
        <v>0</v>
      </c>
      <c r="H71" s="37">
        <v>481.04</v>
      </c>
      <c r="I71" s="34" t="s">
        <v>316</v>
      </c>
      <c r="J71" s="50"/>
    </row>
    <row r="72" spans="1:10" ht="14.25" customHeight="1">
      <c r="A72" s="34">
        <v>6</v>
      </c>
      <c r="B72" s="33" t="s">
        <v>228</v>
      </c>
      <c r="C72" s="34">
        <v>35</v>
      </c>
      <c r="D72" s="34" t="s">
        <v>124</v>
      </c>
      <c r="E72" s="55">
        <v>0</v>
      </c>
      <c r="F72" s="56">
        <v>0</v>
      </c>
      <c r="G72" s="34">
        <f t="shared" si="3"/>
        <v>0</v>
      </c>
      <c r="H72" s="37">
        <v>145.57</v>
      </c>
      <c r="I72" s="34"/>
      <c r="J72" s="50"/>
    </row>
    <row r="73" spans="1:10" ht="14.25" customHeight="1">
      <c r="A73" s="34">
        <v>7</v>
      </c>
      <c r="B73" s="33" t="s">
        <v>229</v>
      </c>
      <c r="C73" s="34">
        <v>43</v>
      </c>
      <c r="D73" s="34" t="s">
        <v>118</v>
      </c>
      <c r="E73" s="55">
        <v>0</v>
      </c>
      <c r="F73" s="56">
        <v>0</v>
      </c>
      <c r="G73" s="34">
        <f t="shared" si="3"/>
        <v>0</v>
      </c>
      <c r="H73" s="37">
        <v>440.07</v>
      </c>
      <c r="I73" s="34"/>
      <c r="J73" s="50"/>
    </row>
    <row r="74" spans="1:10" ht="14.25" customHeight="1">
      <c r="A74" s="34">
        <v>8</v>
      </c>
      <c r="B74" s="33" t="s">
        <v>226</v>
      </c>
      <c r="C74" s="34">
        <v>33</v>
      </c>
      <c r="D74" s="34" t="s">
        <v>146</v>
      </c>
      <c r="E74" s="55">
        <v>0</v>
      </c>
      <c r="F74" s="56">
        <v>0</v>
      </c>
      <c r="G74" s="34">
        <f t="shared" si="3"/>
        <v>0</v>
      </c>
      <c r="H74" s="37">
        <v>308.82</v>
      </c>
      <c r="I74" s="34"/>
      <c r="J74" s="50"/>
    </row>
    <row r="75" spans="1:10" ht="14.25" customHeight="1">
      <c r="A75" s="34">
        <v>9</v>
      </c>
      <c r="B75" s="33" t="s">
        <v>126</v>
      </c>
      <c r="C75" s="34">
        <v>43</v>
      </c>
      <c r="D75" s="34" t="s">
        <v>118</v>
      </c>
      <c r="E75" s="55">
        <v>0</v>
      </c>
      <c r="F75" s="56">
        <v>0</v>
      </c>
      <c r="G75" s="34">
        <f t="shared" si="3"/>
        <v>0</v>
      </c>
      <c r="H75" s="37">
        <v>250.57</v>
      </c>
      <c r="I75" s="34"/>
      <c r="J75" s="88"/>
    </row>
    <row r="76" spans="1:10" ht="12.75">
      <c r="A76" s="34"/>
      <c r="B76" s="33"/>
      <c r="C76" s="34"/>
      <c r="D76" s="34"/>
      <c r="E76" s="53"/>
      <c r="F76" s="54"/>
      <c r="G76" s="34"/>
      <c r="H76" s="37"/>
      <c r="I76" s="90"/>
      <c r="J76" s="88"/>
    </row>
    <row r="77" spans="1:10" s="92" customFormat="1" ht="14.25">
      <c r="A77" s="35" t="str">
        <f>"3.2"</f>
        <v>3.2</v>
      </c>
      <c r="B77" s="36" t="s">
        <v>127</v>
      </c>
      <c r="C77" s="108"/>
      <c r="D77" s="109"/>
      <c r="E77" s="109"/>
      <c r="F77" s="109"/>
      <c r="G77" s="109"/>
      <c r="H77" s="109"/>
      <c r="I77" s="110"/>
      <c r="J77" s="91"/>
    </row>
    <row r="78" spans="1:10" ht="12.75">
      <c r="A78" s="26">
        <v>1</v>
      </c>
      <c r="B78" s="29" t="s">
        <v>244</v>
      </c>
      <c r="C78" s="26">
        <v>71</v>
      </c>
      <c r="D78" s="31" t="s">
        <v>146</v>
      </c>
      <c r="E78" s="117">
        <v>0</v>
      </c>
      <c r="F78" s="118">
        <v>0</v>
      </c>
      <c r="G78" s="34">
        <f aca="true" t="shared" si="4" ref="G78:G86">(H78*F78*E78)</f>
        <v>0</v>
      </c>
      <c r="H78" s="38">
        <v>212.04</v>
      </c>
      <c r="I78" s="32"/>
      <c r="J78" s="88"/>
    </row>
    <row r="79" spans="1:10" ht="25.5" customHeight="1">
      <c r="A79" s="26">
        <v>2</v>
      </c>
      <c r="B79" s="116" t="s">
        <v>245</v>
      </c>
      <c r="C79" s="26">
        <v>81</v>
      </c>
      <c r="D79" s="31" t="s">
        <v>146</v>
      </c>
      <c r="E79" s="117">
        <v>0</v>
      </c>
      <c r="F79" s="117">
        <v>0</v>
      </c>
      <c r="G79" s="34">
        <f t="shared" si="4"/>
        <v>0</v>
      </c>
      <c r="H79" s="38">
        <v>296.98</v>
      </c>
      <c r="I79" s="32"/>
      <c r="J79" s="88"/>
    </row>
    <row r="80" spans="1:10" ht="12.75">
      <c r="A80" s="26">
        <v>3</v>
      </c>
      <c r="B80" s="27" t="s">
        <v>128</v>
      </c>
      <c r="C80" s="26">
        <v>78</v>
      </c>
      <c r="D80" s="31" t="s">
        <v>118</v>
      </c>
      <c r="E80" s="117">
        <v>0</v>
      </c>
      <c r="F80" s="117">
        <v>0</v>
      </c>
      <c r="G80" s="34">
        <f t="shared" si="4"/>
        <v>0</v>
      </c>
      <c r="H80" s="38">
        <v>320.04</v>
      </c>
      <c r="I80" s="32"/>
      <c r="J80" s="88"/>
    </row>
    <row r="81" spans="1:10" ht="12.75">
      <c r="A81" s="26">
        <v>4</v>
      </c>
      <c r="B81" s="27" t="s">
        <v>129</v>
      </c>
      <c r="C81" s="26">
        <v>79</v>
      </c>
      <c r="D81" s="31" t="s">
        <v>118</v>
      </c>
      <c r="E81" s="117">
        <v>0</v>
      </c>
      <c r="F81" s="117">
        <v>0</v>
      </c>
      <c r="G81" s="34">
        <f t="shared" si="4"/>
        <v>0</v>
      </c>
      <c r="H81" s="38">
        <v>302.23</v>
      </c>
      <c r="I81" s="32"/>
      <c r="J81" s="88"/>
    </row>
    <row r="82" spans="1:10" ht="12.75">
      <c r="A82" s="26">
        <v>5</v>
      </c>
      <c r="B82" s="27" t="s">
        <v>249</v>
      </c>
      <c r="C82" s="26">
        <v>66</v>
      </c>
      <c r="D82" s="31" t="s">
        <v>146</v>
      </c>
      <c r="E82" s="117">
        <v>0</v>
      </c>
      <c r="F82" s="117">
        <v>0</v>
      </c>
      <c r="G82" s="34">
        <f t="shared" si="4"/>
        <v>0</v>
      </c>
      <c r="H82" s="38">
        <v>328.2</v>
      </c>
      <c r="I82" s="32"/>
      <c r="J82" s="88"/>
    </row>
    <row r="83" spans="1:10" ht="12.75">
      <c r="A83" s="26">
        <v>6</v>
      </c>
      <c r="B83" s="33" t="s">
        <v>246</v>
      </c>
      <c r="C83" s="34">
        <v>83</v>
      </c>
      <c r="D83" s="31" t="s">
        <v>118</v>
      </c>
      <c r="E83" s="117">
        <v>0</v>
      </c>
      <c r="F83" s="117">
        <v>0</v>
      </c>
      <c r="G83" s="34">
        <f t="shared" si="4"/>
        <v>0</v>
      </c>
      <c r="H83" s="38">
        <v>388.87</v>
      </c>
      <c r="I83" s="32"/>
      <c r="J83" s="88"/>
    </row>
    <row r="84" spans="1:10" ht="12.75">
      <c r="A84" s="26">
        <v>7</v>
      </c>
      <c r="B84" s="27" t="s">
        <v>247</v>
      </c>
      <c r="C84" s="26">
        <v>69</v>
      </c>
      <c r="D84" s="31" t="s">
        <v>146</v>
      </c>
      <c r="E84" s="117">
        <v>0</v>
      </c>
      <c r="F84" s="117">
        <v>0</v>
      </c>
      <c r="G84" s="34">
        <f t="shared" si="4"/>
        <v>0</v>
      </c>
      <c r="H84" s="38">
        <v>193.87</v>
      </c>
      <c r="I84" s="32"/>
      <c r="J84" s="88"/>
    </row>
    <row r="85" spans="1:10" ht="12.75">
      <c r="A85" s="26">
        <v>8</v>
      </c>
      <c r="B85" s="27" t="s">
        <v>130</v>
      </c>
      <c r="C85" s="26">
        <v>82</v>
      </c>
      <c r="D85" s="31" t="s">
        <v>118</v>
      </c>
      <c r="E85" s="117">
        <v>0</v>
      </c>
      <c r="F85" s="117">
        <v>0</v>
      </c>
      <c r="G85" s="34">
        <f t="shared" si="4"/>
        <v>0</v>
      </c>
      <c r="H85" s="38">
        <v>943.94</v>
      </c>
      <c r="I85" s="32"/>
      <c r="J85" s="88"/>
    </row>
    <row r="86" spans="1:10" ht="12.75">
      <c r="A86" s="26">
        <v>9</v>
      </c>
      <c r="B86" s="27" t="s">
        <v>248</v>
      </c>
      <c r="C86" s="26">
        <v>73</v>
      </c>
      <c r="D86" s="31" t="s">
        <v>118</v>
      </c>
      <c r="E86" s="117">
        <v>0</v>
      </c>
      <c r="F86" s="117">
        <v>0</v>
      </c>
      <c r="G86" s="34">
        <f t="shared" si="4"/>
        <v>0</v>
      </c>
      <c r="H86" s="38">
        <v>531.77</v>
      </c>
      <c r="I86" s="32"/>
      <c r="J86" s="88"/>
    </row>
    <row r="87" spans="1:10" ht="12.75">
      <c r="A87" s="34"/>
      <c r="B87" s="33"/>
      <c r="C87" s="34"/>
      <c r="D87" s="34"/>
      <c r="E87" s="53"/>
      <c r="F87" s="54"/>
      <c r="G87" s="34"/>
      <c r="H87" s="37"/>
      <c r="I87" s="90"/>
      <c r="J87" s="88"/>
    </row>
    <row r="88" spans="1:10" s="92" customFormat="1" ht="14.25">
      <c r="A88" s="35" t="str">
        <f>"3.3"</f>
        <v>3.3</v>
      </c>
      <c r="B88" s="36" t="s">
        <v>131</v>
      </c>
      <c r="C88" s="108"/>
      <c r="D88" s="109"/>
      <c r="E88" s="109"/>
      <c r="F88" s="109"/>
      <c r="G88" s="109"/>
      <c r="H88" s="109"/>
      <c r="I88" s="110"/>
      <c r="J88" s="91"/>
    </row>
    <row r="89" spans="1:10" ht="12.75">
      <c r="A89" s="34">
        <v>1</v>
      </c>
      <c r="B89" s="33" t="s">
        <v>250</v>
      </c>
      <c r="C89" s="34">
        <v>86</v>
      </c>
      <c r="D89" s="34" t="s">
        <v>118</v>
      </c>
      <c r="E89" s="55">
        <v>0</v>
      </c>
      <c r="F89" s="56">
        <v>0</v>
      </c>
      <c r="G89" s="34">
        <f aca="true" t="shared" si="5" ref="G89:G94">(H89*F89*E89)</f>
        <v>0</v>
      </c>
      <c r="H89" s="37">
        <v>229.93</v>
      </c>
      <c r="I89" s="90"/>
      <c r="J89" s="88"/>
    </row>
    <row r="90" spans="1:10" ht="12.75">
      <c r="A90" s="34">
        <v>2</v>
      </c>
      <c r="B90" s="33" t="s">
        <v>132</v>
      </c>
      <c r="C90" s="34">
        <v>91</v>
      </c>
      <c r="D90" s="34" t="s">
        <v>146</v>
      </c>
      <c r="E90" s="55">
        <v>0</v>
      </c>
      <c r="F90" s="56">
        <v>0</v>
      </c>
      <c r="G90" s="34">
        <f t="shared" si="5"/>
        <v>0</v>
      </c>
      <c r="H90" s="37">
        <v>194.31</v>
      </c>
      <c r="I90" s="34"/>
      <c r="J90" s="88"/>
    </row>
    <row r="91" spans="1:10" ht="12.75">
      <c r="A91" s="34">
        <v>3</v>
      </c>
      <c r="B91" s="33" t="s">
        <v>133</v>
      </c>
      <c r="C91" s="34">
        <v>87</v>
      </c>
      <c r="D91" s="34" t="s">
        <v>118</v>
      </c>
      <c r="E91" s="55">
        <v>0</v>
      </c>
      <c r="F91" s="56">
        <v>0</v>
      </c>
      <c r="G91" s="34">
        <f t="shared" si="5"/>
        <v>0</v>
      </c>
      <c r="H91" s="37">
        <v>264.68</v>
      </c>
      <c r="I91" s="34"/>
      <c r="J91" s="88"/>
    </row>
    <row r="92" spans="1:10" ht="12.75">
      <c r="A92" s="34">
        <v>4</v>
      </c>
      <c r="B92" s="33" t="s">
        <v>134</v>
      </c>
      <c r="C92" s="34">
        <v>88</v>
      </c>
      <c r="D92" s="34" t="s">
        <v>118</v>
      </c>
      <c r="E92" s="55">
        <v>0</v>
      </c>
      <c r="F92" s="56">
        <v>0</v>
      </c>
      <c r="G92" s="34">
        <f t="shared" si="5"/>
        <v>0</v>
      </c>
      <c r="H92" s="37">
        <v>305.1</v>
      </c>
      <c r="I92" s="34"/>
      <c r="J92" s="88"/>
    </row>
    <row r="93" spans="1:10" ht="12.75">
      <c r="A93" s="34">
        <v>5</v>
      </c>
      <c r="B93" s="33" t="s">
        <v>135</v>
      </c>
      <c r="C93" s="34">
        <v>89</v>
      </c>
      <c r="D93" s="34" t="s">
        <v>146</v>
      </c>
      <c r="E93" s="55">
        <v>0</v>
      </c>
      <c r="F93" s="56">
        <v>0</v>
      </c>
      <c r="G93" s="34">
        <f t="shared" si="5"/>
        <v>0</v>
      </c>
      <c r="H93" s="37">
        <v>184.6</v>
      </c>
      <c r="I93" s="34"/>
      <c r="J93" s="88"/>
    </row>
    <row r="94" spans="1:10" ht="12.75">
      <c r="A94" s="34">
        <v>6</v>
      </c>
      <c r="B94" s="33" t="s">
        <v>136</v>
      </c>
      <c r="C94" s="34">
        <v>90</v>
      </c>
      <c r="D94" s="34" t="s">
        <v>118</v>
      </c>
      <c r="E94" s="55">
        <v>0</v>
      </c>
      <c r="F94" s="56">
        <v>0</v>
      </c>
      <c r="G94" s="34">
        <f t="shared" si="5"/>
        <v>0</v>
      </c>
      <c r="H94" s="37">
        <v>363.21</v>
      </c>
      <c r="I94" s="34"/>
      <c r="J94" s="88"/>
    </row>
    <row r="95" spans="1:10" ht="12.75">
      <c r="A95" s="34"/>
      <c r="B95" s="33"/>
      <c r="C95" s="34"/>
      <c r="D95" s="34"/>
      <c r="E95" s="55"/>
      <c r="F95" s="56"/>
      <c r="G95" s="34"/>
      <c r="H95" s="37"/>
      <c r="I95" s="34"/>
      <c r="J95" s="88"/>
    </row>
    <row r="96" spans="1:10" s="92" customFormat="1" ht="14.25">
      <c r="A96" s="35" t="str">
        <f>"3.4"</f>
        <v>3.4</v>
      </c>
      <c r="B96" s="36" t="s">
        <v>137</v>
      </c>
      <c r="C96" s="108"/>
      <c r="D96" s="109"/>
      <c r="E96" s="109"/>
      <c r="F96" s="109"/>
      <c r="G96" s="109"/>
      <c r="H96" s="109"/>
      <c r="I96" s="110"/>
      <c r="J96" s="91"/>
    </row>
    <row r="97" spans="1:10" ht="12.75">
      <c r="A97" s="34">
        <v>1</v>
      </c>
      <c r="B97" s="33" t="s">
        <v>253</v>
      </c>
      <c r="C97" s="34">
        <v>47</v>
      </c>
      <c r="D97" s="34" t="s">
        <v>118</v>
      </c>
      <c r="E97" s="55">
        <v>0</v>
      </c>
      <c r="F97" s="56">
        <v>0</v>
      </c>
      <c r="G97" s="34">
        <f aca="true" t="shared" si="6" ref="G97:G111">(H97*F97*E97)</f>
        <v>0</v>
      </c>
      <c r="H97" s="37">
        <v>260.7</v>
      </c>
      <c r="I97" s="34"/>
      <c r="J97" s="50"/>
    </row>
    <row r="98" spans="1:10" ht="12.75">
      <c r="A98" s="34">
        <v>2</v>
      </c>
      <c r="B98" s="33" t="s">
        <v>138</v>
      </c>
      <c r="C98" s="34">
        <v>48</v>
      </c>
      <c r="D98" s="34" t="s">
        <v>118</v>
      </c>
      <c r="E98" s="55">
        <v>0</v>
      </c>
      <c r="F98" s="56">
        <v>0</v>
      </c>
      <c r="G98" s="34">
        <f t="shared" si="6"/>
        <v>0</v>
      </c>
      <c r="H98" s="37">
        <v>54.6</v>
      </c>
      <c r="I98" s="34"/>
      <c r="J98" s="50"/>
    </row>
    <row r="99" spans="1:10" ht="12.75">
      <c r="A99" s="34">
        <v>3</v>
      </c>
      <c r="B99" s="33" t="s">
        <v>183</v>
      </c>
      <c r="C99" s="34">
        <v>46</v>
      </c>
      <c r="D99" s="34" t="s">
        <v>118</v>
      </c>
      <c r="E99" s="55">
        <v>0</v>
      </c>
      <c r="F99" s="56">
        <v>0</v>
      </c>
      <c r="G99" s="34">
        <f t="shared" si="6"/>
        <v>0</v>
      </c>
      <c r="H99" s="37">
        <v>187.76</v>
      </c>
      <c r="I99" s="93"/>
      <c r="J99" s="50"/>
    </row>
    <row r="100" spans="1:10" ht="12.75">
      <c r="A100" s="34">
        <v>4</v>
      </c>
      <c r="B100" s="33" t="s">
        <v>230</v>
      </c>
      <c r="C100" s="34">
        <v>49</v>
      </c>
      <c r="D100" s="34" t="s">
        <v>120</v>
      </c>
      <c r="E100" s="55">
        <v>0</v>
      </c>
      <c r="F100" s="56">
        <v>0</v>
      </c>
      <c r="G100" s="34">
        <f t="shared" si="6"/>
        <v>0</v>
      </c>
      <c r="H100" s="37">
        <v>5937.37</v>
      </c>
      <c r="I100" s="34"/>
      <c r="J100" s="50"/>
    </row>
    <row r="101" spans="1:10" ht="12.75">
      <c r="A101" s="34">
        <v>5</v>
      </c>
      <c r="B101" s="33" t="s">
        <v>231</v>
      </c>
      <c r="C101" s="34">
        <v>63</v>
      </c>
      <c r="D101" s="34" t="s">
        <v>120</v>
      </c>
      <c r="E101" s="55">
        <v>0</v>
      </c>
      <c r="F101" s="56">
        <v>0</v>
      </c>
      <c r="G101" s="34">
        <f t="shared" si="6"/>
        <v>0</v>
      </c>
      <c r="H101" s="37">
        <v>2458.8</v>
      </c>
      <c r="I101" s="34"/>
      <c r="J101" s="50"/>
    </row>
    <row r="102" spans="1:11" ht="12.75">
      <c r="A102" s="34">
        <v>6</v>
      </c>
      <c r="B102" s="33" t="s">
        <v>243</v>
      </c>
      <c r="C102" s="34">
        <v>50</v>
      </c>
      <c r="D102" s="34" t="s">
        <v>139</v>
      </c>
      <c r="E102" s="55">
        <v>0</v>
      </c>
      <c r="F102" s="56">
        <v>0</v>
      </c>
      <c r="G102" s="34">
        <f t="shared" si="6"/>
        <v>0</v>
      </c>
      <c r="H102" s="37">
        <v>283.21</v>
      </c>
      <c r="I102" s="34"/>
      <c r="J102" s="88"/>
      <c r="K102" s="89"/>
    </row>
    <row r="103" spans="1:11" ht="12.75">
      <c r="A103" s="34">
        <v>7</v>
      </c>
      <c r="B103" s="33" t="s">
        <v>232</v>
      </c>
      <c r="C103" s="34">
        <v>53</v>
      </c>
      <c r="D103" s="34" t="s">
        <v>146</v>
      </c>
      <c r="E103" s="55">
        <v>0</v>
      </c>
      <c r="F103" s="56">
        <v>0</v>
      </c>
      <c r="G103" s="34">
        <f t="shared" si="6"/>
        <v>0</v>
      </c>
      <c r="H103" s="37">
        <v>135.97</v>
      </c>
      <c r="I103" s="34"/>
      <c r="J103" s="88"/>
      <c r="K103" s="89"/>
    </row>
    <row r="104" spans="1:11" ht="12.75">
      <c r="A104" s="34">
        <v>8</v>
      </c>
      <c r="B104" s="33" t="s">
        <v>240</v>
      </c>
      <c r="C104" s="34">
        <v>57</v>
      </c>
      <c r="D104" s="34" t="s">
        <v>241</v>
      </c>
      <c r="E104" s="55">
        <v>0</v>
      </c>
      <c r="F104" s="56">
        <v>0</v>
      </c>
      <c r="G104" s="34">
        <f t="shared" si="6"/>
        <v>0</v>
      </c>
      <c r="H104" s="37">
        <v>188.04</v>
      </c>
      <c r="I104" s="34"/>
      <c r="J104" s="88"/>
      <c r="K104" s="89"/>
    </row>
    <row r="105" spans="1:11" ht="12.75">
      <c r="A105" s="34">
        <v>9</v>
      </c>
      <c r="B105" s="33" t="s">
        <v>140</v>
      </c>
      <c r="C105" s="34">
        <v>55</v>
      </c>
      <c r="D105" s="34" t="s">
        <v>141</v>
      </c>
      <c r="E105" s="55">
        <v>0</v>
      </c>
      <c r="F105" s="56">
        <v>0</v>
      </c>
      <c r="G105" s="34">
        <f t="shared" si="6"/>
        <v>0</v>
      </c>
      <c r="H105" s="37">
        <v>124.71</v>
      </c>
      <c r="I105" s="34"/>
      <c r="J105" s="88"/>
      <c r="K105" s="89"/>
    </row>
    <row r="106" spans="1:11" ht="12.75">
      <c r="A106" s="34">
        <v>10</v>
      </c>
      <c r="B106" s="33" t="s">
        <v>242</v>
      </c>
      <c r="C106" s="34">
        <v>58</v>
      </c>
      <c r="D106" s="34" t="s">
        <v>141</v>
      </c>
      <c r="E106" s="55">
        <v>0</v>
      </c>
      <c r="F106" s="56">
        <v>0</v>
      </c>
      <c r="G106" s="34">
        <f t="shared" si="6"/>
        <v>0</v>
      </c>
      <c r="H106" s="37">
        <v>157.79</v>
      </c>
      <c r="I106" s="34"/>
      <c r="J106" s="88"/>
      <c r="K106" s="89"/>
    </row>
    <row r="107" spans="1:11" ht="12.75">
      <c r="A107" s="34">
        <v>11</v>
      </c>
      <c r="B107" s="33" t="s">
        <v>239</v>
      </c>
      <c r="C107" s="34">
        <v>52</v>
      </c>
      <c r="D107" s="34" t="s">
        <v>141</v>
      </c>
      <c r="E107" s="55">
        <v>0</v>
      </c>
      <c r="F107" s="56">
        <v>0</v>
      </c>
      <c r="G107" s="34">
        <f t="shared" si="6"/>
        <v>0</v>
      </c>
      <c r="H107" s="37">
        <v>135.22</v>
      </c>
      <c r="I107" s="34"/>
      <c r="J107" s="88"/>
      <c r="K107" s="89"/>
    </row>
    <row r="108" spans="1:11" ht="12.75">
      <c r="A108" s="34">
        <v>12</v>
      </c>
      <c r="B108" s="33" t="s">
        <v>233</v>
      </c>
      <c r="C108" s="34">
        <v>59</v>
      </c>
      <c r="D108" s="34" t="s">
        <v>234</v>
      </c>
      <c r="E108" s="55">
        <v>0</v>
      </c>
      <c r="F108" s="56">
        <v>0</v>
      </c>
      <c r="G108" s="34">
        <f t="shared" si="6"/>
        <v>0</v>
      </c>
      <c r="H108" s="37">
        <v>644.7</v>
      </c>
      <c r="I108" s="34" t="s">
        <v>316</v>
      </c>
      <c r="J108" s="88"/>
      <c r="K108" s="89"/>
    </row>
    <row r="109" spans="1:11" ht="12.75">
      <c r="A109" s="34">
        <v>13</v>
      </c>
      <c r="B109" s="33" t="s">
        <v>235</v>
      </c>
      <c r="C109" s="34">
        <v>62</v>
      </c>
      <c r="D109" s="34" t="s">
        <v>49</v>
      </c>
      <c r="E109" s="55">
        <v>0</v>
      </c>
      <c r="F109" s="56">
        <v>0</v>
      </c>
      <c r="G109" s="34">
        <f t="shared" si="6"/>
        <v>0</v>
      </c>
      <c r="H109" s="37">
        <v>256.96</v>
      </c>
      <c r="I109" s="34"/>
      <c r="J109" s="88"/>
      <c r="K109" s="89"/>
    </row>
    <row r="110" spans="1:11" ht="12.75">
      <c r="A110" s="34">
        <v>14</v>
      </c>
      <c r="B110" s="33" t="s">
        <v>236</v>
      </c>
      <c r="C110" s="34">
        <v>61</v>
      </c>
      <c r="D110" s="34" t="s">
        <v>120</v>
      </c>
      <c r="E110" s="55">
        <v>0</v>
      </c>
      <c r="F110" s="56">
        <v>0</v>
      </c>
      <c r="G110" s="34">
        <f t="shared" si="6"/>
        <v>0</v>
      </c>
      <c r="H110" s="37">
        <v>312.32</v>
      </c>
      <c r="I110" s="34"/>
      <c r="J110" s="88"/>
      <c r="K110" s="89"/>
    </row>
    <row r="111" spans="1:11" ht="12.75">
      <c r="A111" s="34">
        <v>15</v>
      </c>
      <c r="B111" s="33" t="s">
        <v>237</v>
      </c>
      <c r="C111" s="34">
        <v>60</v>
      </c>
      <c r="D111" s="34" t="s">
        <v>238</v>
      </c>
      <c r="E111" s="55">
        <v>0</v>
      </c>
      <c r="F111" s="56">
        <v>0</v>
      </c>
      <c r="G111" s="34">
        <f t="shared" si="6"/>
        <v>0</v>
      </c>
      <c r="H111" s="37">
        <v>256.96</v>
      </c>
      <c r="I111" s="34"/>
      <c r="J111" s="88"/>
      <c r="K111" s="89"/>
    </row>
    <row r="112" spans="1:11" ht="12.75">
      <c r="A112" s="34"/>
      <c r="B112" s="33"/>
      <c r="C112" s="34"/>
      <c r="D112" s="34"/>
      <c r="E112" s="53"/>
      <c r="F112" s="54"/>
      <c r="G112" s="34"/>
      <c r="H112" s="37"/>
      <c r="I112" s="34"/>
      <c r="J112" s="88"/>
      <c r="K112" s="89"/>
    </row>
    <row r="113" spans="1:11" s="92" customFormat="1" ht="14.25">
      <c r="A113" s="35" t="str">
        <f>"3.5"</f>
        <v>3.5</v>
      </c>
      <c r="B113" s="36" t="s">
        <v>142</v>
      </c>
      <c r="C113" s="108"/>
      <c r="D113" s="109"/>
      <c r="E113" s="109"/>
      <c r="F113" s="109"/>
      <c r="G113" s="109"/>
      <c r="H113" s="109"/>
      <c r="I113" s="110"/>
      <c r="J113" s="91"/>
      <c r="K113" s="94"/>
    </row>
    <row r="114" spans="1:10" ht="21.75">
      <c r="A114" s="34">
        <v>1</v>
      </c>
      <c r="B114" s="49" t="s">
        <v>313</v>
      </c>
      <c r="C114" s="34">
        <v>212</v>
      </c>
      <c r="D114" s="34" t="s">
        <v>118</v>
      </c>
      <c r="E114" s="34">
        <v>0</v>
      </c>
      <c r="F114" s="34">
        <v>0</v>
      </c>
      <c r="G114" s="34">
        <f aca="true" t="shared" si="7" ref="G114:G129">(H114*F114*E114)</f>
        <v>0</v>
      </c>
      <c r="H114" s="37">
        <v>926.84</v>
      </c>
      <c r="I114" s="34"/>
      <c r="J114" s="50"/>
    </row>
    <row r="115" spans="1:10" ht="12.75">
      <c r="A115" s="34">
        <v>2</v>
      </c>
      <c r="B115" s="33" t="s">
        <v>143</v>
      </c>
      <c r="C115" s="34">
        <v>213</v>
      </c>
      <c r="D115" s="34" t="s">
        <v>118</v>
      </c>
      <c r="E115" s="34">
        <v>0</v>
      </c>
      <c r="F115" s="34">
        <v>0</v>
      </c>
      <c r="G115" s="34">
        <f t="shared" si="7"/>
        <v>0</v>
      </c>
      <c r="H115" s="37">
        <v>45.91</v>
      </c>
      <c r="I115" s="34"/>
      <c r="J115" s="50"/>
    </row>
    <row r="116" spans="1:10" ht="12.75">
      <c r="A116" s="34">
        <v>3</v>
      </c>
      <c r="B116" s="33" t="s">
        <v>144</v>
      </c>
      <c r="C116" s="34">
        <v>214</v>
      </c>
      <c r="D116" s="34" t="s">
        <v>118</v>
      </c>
      <c r="E116" s="34">
        <v>0</v>
      </c>
      <c r="F116" s="34">
        <v>0</v>
      </c>
      <c r="G116" s="34">
        <f t="shared" si="7"/>
        <v>0</v>
      </c>
      <c r="H116" s="37">
        <v>67.02</v>
      </c>
      <c r="I116" s="34"/>
      <c r="J116" s="50"/>
    </row>
    <row r="117" spans="1:10" ht="12.75" hidden="1">
      <c r="A117" s="34">
        <v>4</v>
      </c>
      <c r="B117" s="33" t="s">
        <v>145</v>
      </c>
      <c r="C117" s="34"/>
      <c r="D117" s="34" t="s">
        <v>118</v>
      </c>
      <c r="E117" s="34">
        <v>0</v>
      </c>
      <c r="F117" s="34">
        <v>0</v>
      </c>
      <c r="G117" s="34">
        <f t="shared" si="7"/>
        <v>0</v>
      </c>
      <c r="H117" s="37"/>
      <c r="I117" s="34"/>
      <c r="J117" s="50"/>
    </row>
    <row r="118" spans="1:10" ht="12.75">
      <c r="A118" s="34">
        <v>5</v>
      </c>
      <c r="B118" s="33" t="s">
        <v>305</v>
      </c>
      <c r="C118" s="34">
        <v>216</v>
      </c>
      <c r="D118" s="34" t="s">
        <v>118</v>
      </c>
      <c r="E118" s="34">
        <v>0</v>
      </c>
      <c r="F118" s="34">
        <v>0</v>
      </c>
      <c r="G118" s="34">
        <f t="shared" si="7"/>
        <v>0</v>
      </c>
      <c r="H118" s="37">
        <v>391.54</v>
      </c>
      <c r="I118" s="34"/>
      <c r="J118" s="50"/>
    </row>
    <row r="119" spans="1:10" ht="12.75">
      <c r="A119" s="34">
        <v>6</v>
      </c>
      <c r="B119" s="33" t="s">
        <v>306</v>
      </c>
      <c r="C119" s="34">
        <v>217</v>
      </c>
      <c r="D119" s="34" t="s">
        <v>118</v>
      </c>
      <c r="E119" s="34">
        <v>0</v>
      </c>
      <c r="F119" s="34">
        <v>0</v>
      </c>
      <c r="G119" s="34">
        <f t="shared" si="7"/>
        <v>0</v>
      </c>
      <c r="H119" s="37">
        <v>263</v>
      </c>
      <c r="I119" s="34"/>
      <c r="J119" s="50"/>
    </row>
    <row r="120" spans="1:10" ht="12.75">
      <c r="A120" s="34">
        <v>7</v>
      </c>
      <c r="B120" s="33" t="s">
        <v>307</v>
      </c>
      <c r="C120" s="34">
        <v>215</v>
      </c>
      <c r="D120" s="34" t="s">
        <v>118</v>
      </c>
      <c r="E120" s="34">
        <v>0</v>
      </c>
      <c r="F120" s="34">
        <v>0</v>
      </c>
      <c r="G120" s="34">
        <f t="shared" si="7"/>
        <v>0</v>
      </c>
      <c r="H120" s="37">
        <v>127.1</v>
      </c>
      <c r="I120" s="34"/>
      <c r="J120" s="50"/>
    </row>
    <row r="121" spans="1:10" ht="12.75">
      <c r="A121" s="34">
        <v>8</v>
      </c>
      <c r="B121" s="33" t="s">
        <v>308</v>
      </c>
      <c r="C121" s="34">
        <v>219</v>
      </c>
      <c r="D121" s="34" t="s">
        <v>118</v>
      </c>
      <c r="E121" s="34">
        <v>0</v>
      </c>
      <c r="F121" s="34">
        <v>0</v>
      </c>
      <c r="G121" s="34">
        <f t="shared" si="7"/>
        <v>0</v>
      </c>
      <c r="H121" s="37">
        <v>244.63</v>
      </c>
      <c r="I121" s="34"/>
      <c r="J121" s="50"/>
    </row>
    <row r="122" spans="1:10" ht="21.75">
      <c r="A122" s="34">
        <v>9</v>
      </c>
      <c r="B122" s="49" t="s">
        <v>309</v>
      </c>
      <c r="C122" s="34">
        <v>221</v>
      </c>
      <c r="D122" s="34" t="s">
        <v>118</v>
      </c>
      <c r="E122" s="34">
        <v>0</v>
      </c>
      <c r="F122" s="34">
        <v>0</v>
      </c>
      <c r="G122" s="34">
        <f t="shared" si="7"/>
        <v>0</v>
      </c>
      <c r="H122" s="37">
        <v>196</v>
      </c>
      <c r="I122" s="34"/>
      <c r="J122" s="50"/>
    </row>
    <row r="123" spans="1:10" ht="21">
      <c r="A123" s="34">
        <v>10</v>
      </c>
      <c r="B123" s="33" t="s">
        <v>310</v>
      </c>
      <c r="C123" s="34">
        <v>220</v>
      </c>
      <c r="D123" s="34" t="s">
        <v>184</v>
      </c>
      <c r="E123" s="34">
        <v>0</v>
      </c>
      <c r="F123" s="34">
        <v>0</v>
      </c>
      <c r="G123" s="34">
        <f t="shared" si="7"/>
        <v>0</v>
      </c>
      <c r="H123" s="37">
        <v>61.84</v>
      </c>
      <c r="I123" s="34"/>
      <c r="J123" s="50"/>
    </row>
    <row r="124" spans="1:10" ht="12.75">
      <c r="A124" s="34">
        <v>11</v>
      </c>
      <c r="B124" s="33" t="s">
        <v>311</v>
      </c>
      <c r="C124" s="34">
        <v>218</v>
      </c>
      <c r="D124" s="34" t="s">
        <v>118</v>
      </c>
      <c r="E124" s="34">
        <v>0</v>
      </c>
      <c r="F124" s="34">
        <v>0</v>
      </c>
      <c r="G124" s="34">
        <f t="shared" si="7"/>
        <v>0</v>
      </c>
      <c r="H124" s="37">
        <v>263</v>
      </c>
      <c r="I124" s="34"/>
      <c r="J124" s="50"/>
    </row>
    <row r="125" spans="1:10" ht="12.75">
      <c r="A125" s="34">
        <v>12</v>
      </c>
      <c r="B125" s="33" t="s">
        <v>254</v>
      </c>
      <c r="C125" s="34">
        <v>96</v>
      </c>
      <c r="D125" s="34" t="s">
        <v>185</v>
      </c>
      <c r="E125" s="34">
        <v>0</v>
      </c>
      <c r="F125" s="34">
        <v>0</v>
      </c>
      <c r="G125" s="34">
        <f t="shared" si="7"/>
        <v>0</v>
      </c>
      <c r="H125" s="37">
        <v>1592.75</v>
      </c>
      <c r="I125" s="34"/>
      <c r="J125" s="50"/>
    </row>
    <row r="126" spans="1:10" ht="12.75">
      <c r="A126" s="34">
        <v>13</v>
      </c>
      <c r="B126" s="33" t="s">
        <v>265</v>
      </c>
      <c r="C126" s="34">
        <v>100</v>
      </c>
      <c r="D126" s="34" t="s">
        <v>146</v>
      </c>
      <c r="E126" s="34">
        <v>0</v>
      </c>
      <c r="F126" s="34">
        <v>0</v>
      </c>
      <c r="G126" s="34">
        <f t="shared" si="7"/>
        <v>0</v>
      </c>
      <c r="H126" s="37">
        <v>167.7</v>
      </c>
      <c r="I126" s="34"/>
      <c r="J126" s="50"/>
    </row>
    <row r="127" spans="1:10" ht="12.75">
      <c r="A127" s="34">
        <v>14</v>
      </c>
      <c r="B127" s="33" t="s">
        <v>312</v>
      </c>
      <c r="C127" s="34">
        <v>222</v>
      </c>
      <c r="D127" s="34" t="s">
        <v>124</v>
      </c>
      <c r="E127" s="34">
        <v>0</v>
      </c>
      <c r="F127" s="34">
        <v>0</v>
      </c>
      <c r="G127" s="34">
        <f t="shared" si="7"/>
        <v>0</v>
      </c>
      <c r="H127" s="37">
        <v>198.5</v>
      </c>
      <c r="I127" s="34"/>
      <c r="J127" s="50"/>
    </row>
    <row r="128" spans="1:10" ht="13.5" customHeight="1">
      <c r="A128" s="34">
        <v>15</v>
      </c>
      <c r="B128" s="33" t="s">
        <v>255</v>
      </c>
      <c r="C128" s="34">
        <v>94</v>
      </c>
      <c r="D128" s="34" t="s">
        <v>146</v>
      </c>
      <c r="E128" s="34">
        <v>0</v>
      </c>
      <c r="F128" s="34">
        <v>0</v>
      </c>
      <c r="G128" s="34">
        <f t="shared" si="7"/>
        <v>0</v>
      </c>
      <c r="H128" s="37">
        <v>305.3</v>
      </c>
      <c r="I128" s="34"/>
      <c r="J128" s="50"/>
    </row>
    <row r="129" spans="1:10" ht="24.75" customHeight="1">
      <c r="A129" s="34">
        <v>16</v>
      </c>
      <c r="B129" s="49" t="s">
        <v>256</v>
      </c>
      <c r="C129" s="34">
        <v>98</v>
      </c>
      <c r="D129" s="34" t="s">
        <v>186</v>
      </c>
      <c r="E129" s="34">
        <v>0</v>
      </c>
      <c r="F129" s="34">
        <v>0</v>
      </c>
      <c r="G129" s="34">
        <f t="shared" si="7"/>
        <v>0</v>
      </c>
      <c r="H129" s="37">
        <v>406.1</v>
      </c>
      <c r="I129" s="34"/>
      <c r="J129" s="50"/>
    </row>
    <row r="130" spans="1:10" ht="24.75" customHeight="1">
      <c r="A130" s="34">
        <v>17</v>
      </c>
      <c r="B130" s="49" t="s">
        <v>257</v>
      </c>
      <c r="C130" s="34">
        <v>93</v>
      </c>
      <c r="D130" s="34" t="s">
        <v>258</v>
      </c>
      <c r="E130" s="34">
        <v>0</v>
      </c>
      <c r="F130" s="34">
        <v>0</v>
      </c>
      <c r="G130" s="34">
        <f aca="true" t="shared" si="8" ref="G130:G146">(H130*F130*E130)</f>
        <v>0</v>
      </c>
      <c r="H130" s="37">
        <v>645.74</v>
      </c>
      <c r="I130" s="34"/>
      <c r="J130" s="50"/>
    </row>
    <row r="131" spans="1:10" ht="21">
      <c r="A131" s="34">
        <v>18</v>
      </c>
      <c r="B131" s="33" t="s">
        <v>259</v>
      </c>
      <c r="C131" s="34">
        <v>92</v>
      </c>
      <c r="D131" s="34" t="s">
        <v>258</v>
      </c>
      <c r="E131" s="34">
        <v>0</v>
      </c>
      <c r="F131" s="34">
        <v>0</v>
      </c>
      <c r="G131" s="34">
        <f t="shared" si="8"/>
        <v>0</v>
      </c>
      <c r="H131" s="37">
        <v>403.71</v>
      </c>
      <c r="I131" s="34"/>
      <c r="J131" s="50"/>
    </row>
    <row r="132" spans="1:10" ht="12.75">
      <c r="A132" s="34">
        <v>19</v>
      </c>
      <c r="B132" s="33" t="s">
        <v>147</v>
      </c>
      <c r="C132" s="34">
        <v>224</v>
      </c>
      <c r="D132" s="34" t="s">
        <v>118</v>
      </c>
      <c r="E132" s="34">
        <v>0</v>
      </c>
      <c r="F132" s="34">
        <v>0</v>
      </c>
      <c r="G132" s="34">
        <f t="shared" si="8"/>
        <v>0</v>
      </c>
      <c r="H132" s="37">
        <v>255</v>
      </c>
      <c r="I132" s="34"/>
      <c r="J132" s="50"/>
    </row>
    <row r="133" spans="1:10" ht="12.75" hidden="1">
      <c r="A133" s="34">
        <v>20</v>
      </c>
      <c r="B133" s="33" t="s">
        <v>148</v>
      </c>
      <c r="C133" s="34"/>
      <c r="D133" s="34" t="s">
        <v>124</v>
      </c>
      <c r="E133" s="55">
        <v>0</v>
      </c>
      <c r="F133" s="55">
        <v>0</v>
      </c>
      <c r="G133" s="34">
        <f t="shared" si="8"/>
        <v>0</v>
      </c>
      <c r="H133" s="37">
        <v>0</v>
      </c>
      <c r="I133" s="34"/>
      <c r="J133" s="50"/>
    </row>
    <row r="134" spans="1:10" ht="12.75" hidden="1">
      <c r="A134" s="34">
        <v>21</v>
      </c>
      <c r="B134" s="33" t="s">
        <v>149</v>
      </c>
      <c r="C134" s="34"/>
      <c r="D134" s="34" t="s">
        <v>119</v>
      </c>
      <c r="E134" s="55">
        <v>0</v>
      </c>
      <c r="F134" s="55">
        <v>0</v>
      </c>
      <c r="G134" s="34">
        <f t="shared" si="8"/>
        <v>0</v>
      </c>
      <c r="H134" s="37">
        <v>567.14</v>
      </c>
      <c r="I134" s="34"/>
      <c r="J134" s="50"/>
    </row>
    <row r="135" spans="1:10" ht="12.75" customHeight="1">
      <c r="A135" s="193" t="s">
        <v>109</v>
      </c>
      <c r="B135" s="193" t="s">
        <v>110</v>
      </c>
      <c r="C135" s="193" t="s">
        <v>111</v>
      </c>
      <c r="D135" s="193" t="s">
        <v>121</v>
      </c>
      <c r="E135" s="193" t="s">
        <v>103</v>
      </c>
      <c r="F135" s="193"/>
      <c r="G135" s="193" t="s">
        <v>113</v>
      </c>
      <c r="H135" s="193" t="s">
        <v>182</v>
      </c>
      <c r="I135" s="193" t="s">
        <v>114</v>
      </c>
      <c r="J135" s="30"/>
    </row>
    <row r="136" spans="1:10" ht="12.75">
      <c r="A136" s="193"/>
      <c r="B136" s="193"/>
      <c r="C136" s="193"/>
      <c r="D136" s="193"/>
      <c r="E136" s="193"/>
      <c r="F136" s="193"/>
      <c r="G136" s="193"/>
      <c r="H136" s="193"/>
      <c r="I136" s="193"/>
      <c r="J136" s="30"/>
    </row>
    <row r="137" spans="1:10" ht="21">
      <c r="A137" s="34">
        <v>22</v>
      </c>
      <c r="B137" s="33" t="s">
        <v>263</v>
      </c>
      <c r="C137" s="34">
        <v>146</v>
      </c>
      <c r="D137" s="34" t="s">
        <v>261</v>
      </c>
      <c r="E137" s="55">
        <v>0</v>
      </c>
      <c r="F137" s="55">
        <v>0</v>
      </c>
      <c r="G137" s="34">
        <f t="shared" si="8"/>
        <v>0</v>
      </c>
      <c r="H137" s="37">
        <v>425.69</v>
      </c>
      <c r="I137" s="34"/>
      <c r="J137" s="50"/>
    </row>
    <row r="138" spans="1:10" ht="21">
      <c r="A138" s="34">
        <v>23</v>
      </c>
      <c r="B138" s="33" t="s">
        <v>264</v>
      </c>
      <c r="C138" s="34">
        <v>161</v>
      </c>
      <c r="D138" s="34" t="s">
        <v>262</v>
      </c>
      <c r="E138" s="55">
        <v>0</v>
      </c>
      <c r="F138" s="55">
        <v>0</v>
      </c>
      <c r="G138" s="34">
        <f t="shared" si="8"/>
        <v>0</v>
      </c>
      <c r="H138" s="37">
        <v>161.05</v>
      </c>
      <c r="I138" s="34"/>
      <c r="J138" s="50"/>
    </row>
    <row r="139" spans="1:10" ht="12.75">
      <c r="A139" s="34">
        <v>24</v>
      </c>
      <c r="B139" s="33" t="s">
        <v>260</v>
      </c>
      <c r="C139" s="34">
        <v>84</v>
      </c>
      <c r="D139" s="34" t="s">
        <v>146</v>
      </c>
      <c r="E139" s="55">
        <v>0</v>
      </c>
      <c r="F139" s="55">
        <v>0</v>
      </c>
      <c r="G139" s="34">
        <f t="shared" si="8"/>
        <v>0</v>
      </c>
      <c r="H139" s="37">
        <v>172.25</v>
      </c>
      <c r="I139" s="34"/>
      <c r="J139" s="50"/>
    </row>
    <row r="140" spans="1:10" ht="12.75">
      <c r="A140" s="34">
        <v>25</v>
      </c>
      <c r="B140" s="33" t="s">
        <v>150</v>
      </c>
      <c r="C140" s="34">
        <v>85</v>
      </c>
      <c r="D140" s="34" t="s">
        <v>146</v>
      </c>
      <c r="E140" s="55">
        <v>0</v>
      </c>
      <c r="F140" s="55">
        <v>0</v>
      </c>
      <c r="G140" s="34">
        <f t="shared" si="8"/>
        <v>0</v>
      </c>
      <c r="H140" s="37">
        <v>164.52</v>
      </c>
      <c r="I140" s="34"/>
      <c r="J140" s="50"/>
    </row>
    <row r="141" spans="1:10" ht="12.75" hidden="1">
      <c r="A141" s="34">
        <v>26</v>
      </c>
      <c r="B141" s="33" t="s">
        <v>151</v>
      </c>
      <c r="C141" s="34"/>
      <c r="D141" s="34" t="s">
        <v>118</v>
      </c>
      <c r="E141" s="55">
        <v>0</v>
      </c>
      <c r="F141" s="55">
        <v>0</v>
      </c>
      <c r="G141" s="34">
        <f t="shared" si="8"/>
        <v>0</v>
      </c>
      <c r="H141" s="37">
        <v>139.66</v>
      </c>
      <c r="I141" s="34"/>
      <c r="J141" s="50"/>
    </row>
    <row r="142" spans="1:10" ht="12.75" hidden="1">
      <c r="A142" s="34">
        <v>27</v>
      </c>
      <c r="B142" s="33" t="s">
        <v>152</v>
      </c>
      <c r="C142" s="34"/>
      <c r="D142" s="34" t="s">
        <v>118</v>
      </c>
      <c r="E142" s="55">
        <v>0</v>
      </c>
      <c r="F142" s="55">
        <v>0</v>
      </c>
      <c r="G142" s="34">
        <f t="shared" si="8"/>
        <v>0</v>
      </c>
      <c r="H142" s="37">
        <v>35.11</v>
      </c>
      <c r="I142" s="34"/>
      <c r="J142" s="50"/>
    </row>
    <row r="143" spans="1:10" ht="12.75" hidden="1">
      <c r="A143" s="34">
        <v>28</v>
      </c>
      <c r="B143" s="33" t="s">
        <v>153</v>
      </c>
      <c r="C143" s="34"/>
      <c r="D143" s="34" t="s">
        <v>118</v>
      </c>
      <c r="E143" s="55">
        <v>0</v>
      </c>
      <c r="F143" s="55">
        <v>0</v>
      </c>
      <c r="G143" s="34">
        <f t="shared" si="8"/>
        <v>0</v>
      </c>
      <c r="H143" s="37">
        <v>132.85</v>
      </c>
      <c r="I143" s="34"/>
      <c r="J143" s="50"/>
    </row>
    <row r="144" spans="1:10" ht="12.75" hidden="1">
      <c r="A144" s="34">
        <v>29</v>
      </c>
      <c r="B144" s="33" t="s">
        <v>154</v>
      </c>
      <c r="C144" s="34"/>
      <c r="D144" s="34" t="s">
        <v>118</v>
      </c>
      <c r="E144" s="55">
        <v>0</v>
      </c>
      <c r="F144" s="55">
        <v>0</v>
      </c>
      <c r="G144" s="34">
        <f t="shared" si="8"/>
        <v>0</v>
      </c>
      <c r="H144" s="37">
        <v>0</v>
      </c>
      <c r="I144" s="34"/>
      <c r="J144" s="50"/>
    </row>
    <row r="145" spans="1:10" ht="12.75">
      <c r="A145" s="34">
        <v>30</v>
      </c>
      <c r="B145" s="33" t="s">
        <v>155</v>
      </c>
      <c r="C145" s="34">
        <v>223</v>
      </c>
      <c r="D145" s="34" t="s">
        <v>120</v>
      </c>
      <c r="E145" s="55">
        <v>0</v>
      </c>
      <c r="F145" s="55">
        <v>0</v>
      </c>
      <c r="G145" s="34">
        <f t="shared" si="8"/>
        <v>0</v>
      </c>
      <c r="H145" s="37">
        <v>144.81</v>
      </c>
      <c r="I145" s="34"/>
      <c r="J145" s="88"/>
    </row>
    <row r="146" spans="1:10" ht="12.75">
      <c r="A146" s="34">
        <v>31</v>
      </c>
      <c r="B146" s="33" t="s">
        <v>266</v>
      </c>
      <c r="C146" s="34">
        <v>156</v>
      </c>
      <c r="D146" s="34" t="s">
        <v>267</v>
      </c>
      <c r="E146" s="55">
        <v>0</v>
      </c>
      <c r="F146" s="55">
        <v>0</v>
      </c>
      <c r="G146" s="34">
        <f t="shared" si="8"/>
        <v>0</v>
      </c>
      <c r="H146" s="37">
        <v>468.82</v>
      </c>
      <c r="I146" s="34"/>
      <c r="J146" s="88"/>
    </row>
    <row r="147" spans="1:10" s="72" customFormat="1" ht="32.25" customHeight="1">
      <c r="A147" s="65" t="s">
        <v>107</v>
      </c>
      <c r="B147" s="65" t="s">
        <v>156</v>
      </c>
      <c r="C147" s="53"/>
      <c r="D147" s="111"/>
      <c r="E147" s="111"/>
      <c r="F147" s="111"/>
      <c r="G147" s="111"/>
      <c r="H147" s="111"/>
      <c r="I147" s="54"/>
      <c r="J147" s="82"/>
    </row>
    <row r="148" spans="1:10" s="87" customFormat="1" ht="21.75" customHeight="1">
      <c r="A148" s="35" t="str">
        <f>"4.1"</f>
        <v>4.1</v>
      </c>
      <c r="B148" s="84" t="s">
        <v>157</v>
      </c>
      <c r="C148" s="108"/>
      <c r="D148" s="109"/>
      <c r="E148" s="109"/>
      <c r="F148" s="109"/>
      <c r="G148" s="109"/>
      <c r="H148" s="109"/>
      <c r="I148" s="110"/>
      <c r="J148" s="85"/>
    </row>
    <row r="149" spans="1:10" s="87" customFormat="1" ht="31.5" customHeight="1">
      <c r="A149" s="34">
        <v>1</v>
      </c>
      <c r="B149" s="95" t="s">
        <v>276</v>
      </c>
      <c r="C149" s="34">
        <v>109</v>
      </c>
      <c r="D149" s="34" t="s">
        <v>187</v>
      </c>
      <c r="E149" s="34">
        <v>2</v>
      </c>
      <c r="F149" s="58">
        <v>1501.2</v>
      </c>
      <c r="G149" s="34">
        <f aca="true" t="shared" si="9" ref="G149:G155">(H149*F149*E149)</f>
        <v>17133.976224000002</v>
      </c>
      <c r="H149" s="34">
        <v>5.70676</v>
      </c>
      <c r="I149" s="34"/>
      <c r="J149" s="85"/>
    </row>
    <row r="150" spans="1:10" ht="13.5" customHeight="1">
      <c r="A150" s="34">
        <v>2</v>
      </c>
      <c r="B150" s="95" t="s">
        <v>272</v>
      </c>
      <c r="C150" s="34">
        <v>114</v>
      </c>
      <c r="D150" s="34" t="s">
        <v>124</v>
      </c>
      <c r="E150" s="34">
        <v>0</v>
      </c>
      <c r="F150" s="58">
        <v>0</v>
      </c>
      <c r="G150" s="34">
        <f t="shared" si="9"/>
        <v>0</v>
      </c>
      <c r="H150" s="37">
        <v>1306.64</v>
      </c>
      <c r="I150" s="34"/>
      <c r="J150" s="88"/>
    </row>
    <row r="151" spans="1:10" ht="13.5" customHeight="1">
      <c r="A151" s="34">
        <v>3</v>
      </c>
      <c r="B151" s="95" t="s">
        <v>273</v>
      </c>
      <c r="C151" s="34">
        <v>138</v>
      </c>
      <c r="D151" s="34" t="s">
        <v>120</v>
      </c>
      <c r="E151" s="34">
        <v>0</v>
      </c>
      <c r="F151" s="58">
        <v>0</v>
      </c>
      <c r="G151" s="34">
        <f t="shared" si="9"/>
        <v>0</v>
      </c>
      <c r="H151" s="37">
        <v>444.34</v>
      </c>
      <c r="I151" s="34"/>
      <c r="J151" s="88"/>
    </row>
    <row r="152" spans="1:10" ht="23.25" customHeight="1">
      <c r="A152" s="34">
        <v>4</v>
      </c>
      <c r="B152" s="95" t="s">
        <v>275</v>
      </c>
      <c r="C152" s="34">
        <v>148</v>
      </c>
      <c r="D152" s="34" t="s">
        <v>274</v>
      </c>
      <c r="E152" s="34">
        <v>1</v>
      </c>
      <c r="F152" s="58">
        <v>65.02</v>
      </c>
      <c r="G152" s="34">
        <f t="shared" si="9"/>
        <v>30654.9794</v>
      </c>
      <c r="H152" s="37">
        <v>471.47</v>
      </c>
      <c r="I152" s="34"/>
      <c r="J152" s="88"/>
    </row>
    <row r="153" spans="1:10" ht="21" customHeight="1">
      <c r="A153" s="34">
        <v>5</v>
      </c>
      <c r="B153" s="95" t="s">
        <v>268</v>
      </c>
      <c r="C153" s="34">
        <v>102</v>
      </c>
      <c r="D153" s="34" t="s">
        <v>271</v>
      </c>
      <c r="E153" s="34">
        <v>0</v>
      </c>
      <c r="F153" s="58">
        <v>0</v>
      </c>
      <c r="G153" s="34">
        <f t="shared" si="9"/>
        <v>0</v>
      </c>
      <c r="H153" s="37">
        <v>650.41</v>
      </c>
      <c r="I153" s="34"/>
      <c r="J153" s="88"/>
    </row>
    <row r="154" spans="1:10" ht="13.5" customHeight="1">
      <c r="A154" s="34">
        <v>6</v>
      </c>
      <c r="B154" s="95" t="s">
        <v>277</v>
      </c>
      <c r="C154" s="34">
        <v>128</v>
      </c>
      <c r="D154" s="34" t="s">
        <v>120</v>
      </c>
      <c r="E154" s="34">
        <v>0</v>
      </c>
      <c r="F154" s="58">
        <v>0</v>
      </c>
      <c r="G154" s="34">
        <f t="shared" si="9"/>
        <v>0</v>
      </c>
      <c r="H154" s="37">
        <v>3939.57</v>
      </c>
      <c r="I154" s="34"/>
      <c r="J154" s="88"/>
    </row>
    <row r="155" spans="1:10" ht="13.5" customHeight="1">
      <c r="A155" s="34">
        <v>7</v>
      </c>
      <c r="B155" s="95" t="s">
        <v>270</v>
      </c>
      <c r="C155" s="34">
        <v>105</v>
      </c>
      <c r="D155" s="34" t="s">
        <v>269</v>
      </c>
      <c r="E155" s="34">
        <v>0</v>
      </c>
      <c r="F155" s="58">
        <v>0</v>
      </c>
      <c r="G155" s="34">
        <f t="shared" si="9"/>
        <v>0</v>
      </c>
      <c r="H155" s="37">
        <v>274.89</v>
      </c>
      <c r="I155" s="34"/>
      <c r="J155" s="88"/>
    </row>
    <row r="156" spans="1:10" s="97" customFormat="1" ht="32.25" customHeight="1">
      <c r="A156" s="35" t="str">
        <f>"4.2"</f>
        <v>4.2</v>
      </c>
      <c r="B156" s="84" t="s">
        <v>158</v>
      </c>
      <c r="C156" s="57"/>
      <c r="D156" s="112"/>
      <c r="E156" s="112"/>
      <c r="F156" s="112"/>
      <c r="G156" s="112"/>
      <c r="H156" s="112"/>
      <c r="I156" s="58"/>
      <c r="J156" s="96"/>
    </row>
    <row r="157" spans="1:10" ht="21" customHeight="1">
      <c r="A157" s="34">
        <v>1</v>
      </c>
      <c r="B157" s="95" t="s">
        <v>278</v>
      </c>
      <c r="C157" s="34">
        <v>176</v>
      </c>
      <c r="D157" s="34" t="s">
        <v>188</v>
      </c>
      <c r="E157" s="34">
        <v>1</v>
      </c>
      <c r="F157" s="34">
        <v>30</v>
      </c>
      <c r="G157" s="34">
        <f>(H157*F157*E157)</f>
        <v>10272.300000000001</v>
      </c>
      <c r="H157" s="34">
        <v>342.41</v>
      </c>
      <c r="I157" s="34"/>
      <c r="J157" s="88"/>
    </row>
    <row r="158" spans="1:10" ht="32.25" customHeight="1">
      <c r="A158" s="34">
        <v>2</v>
      </c>
      <c r="B158" s="95" t="s">
        <v>279</v>
      </c>
      <c r="C158" s="34">
        <v>162</v>
      </c>
      <c r="D158" s="34" t="s">
        <v>159</v>
      </c>
      <c r="E158" s="34">
        <v>0</v>
      </c>
      <c r="F158" s="34">
        <v>0</v>
      </c>
      <c r="G158" s="34">
        <f>(H158*F158*E158)</f>
        <v>0</v>
      </c>
      <c r="H158" s="34">
        <v>1032.56</v>
      </c>
      <c r="I158" s="34"/>
      <c r="J158" s="88"/>
    </row>
    <row r="159" spans="1:10" ht="25.5" customHeight="1">
      <c r="A159" s="34">
        <v>3</v>
      </c>
      <c r="B159" s="95" t="s">
        <v>280</v>
      </c>
      <c r="C159" s="34">
        <v>175</v>
      </c>
      <c r="D159" s="34" t="s">
        <v>159</v>
      </c>
      <c r="E159" s="34">
        <v>0</v>
      </c>
      <c r="F159" s="34">
        <v>0</v>
      </c>
      <c r="G159" s="34">
        <f>(H159*F159*E159)</f>
        <v>0</v>
      </c>
      <c r="H159" s="34">
        <v>519.56</v>
      </c>
      <c r="I159" s="34"/>
      <c r="J159" s="88"/>
    </row>
    <row r="160" spans="1:10" s="73" customFormat="1" ht="12.75" customHeight="1">
      <c r="A160" s="35"/>
      <c r="B160" s="35"/>
      <c r="C160" s="35"/>
      <c r="D160" s="35"/>
      <c r="E160" s="34"/>
      <c r="F160" s="34"/>
      <c r="G160" s="55"/>
      <c r="H160" s="35"/>
      <c r="I160" s="35"/>
      <c r="J160" s="98"/>
    </row>
    <row r="161" spans="1:10" s="73" customFormat="1" ht="12.75" customHeight="1">
      <c r="A161" s="35" t="str">
        <f>"4.3"</f>
        <v>4.3</v>
      </c>
      <c r="B161" s="84" t="s">
        <v>160</v>
      </c>
      <c r="C161" s="113"/>
      <c r="D161" s="114"/>
      <c r="E161" s="114"/>
      <c r="F161" s="114"/>
      <c r="G161" s="114"/>
      <c r="H161" s="114"/>
      <c r="I161" s="115"/>
      <c r="J161" s="98"/>
    </row>
    <row r="162" spans="1:10" s="73" customFormat="1" ht="21" customHeight="1">
      <c r="A162" s="35"/>
      <c r="B162" s="95" t="s">
        <v>283</v>
      </c>
      <c r="C162" s="34">
        <v>205</v>
      </c>
      <c r="D162" s="34" t="s">
        <v>118</v>
      </c>
      <c r="E162" s="34">
        <v>12</v>
      </c>
      <c r="F162" s="99">
        <v>1501.2</v>
      </c>
      <c r="G162" s="34">
        <f>(H162*F162*E162)</f>
        <v>151861.392</v>
      </c>
      <c r="H162" s="34">
        <v>8.43</v>
      </c>
      <c r="I162" s="34"/>
      <c r="J162" s="98"/>
    </row>
    <row r="163" spans="1:10" s="73" customFormat="1" ht="25.5" customHeight="1">
      <c r="A163" s="35"/>
      <c r="B163" s="95" t="s">
        <v>284</v>
      </c>
      <c r="C163" s="34">
        <v>212</v>
      </c>
      <c r="D163" s="34" t="s">
        <v>118</v>
      </c>
      <c r="E163" s="34">
        <v>0</v>
      </c>
      <c r="F163" s="99">
        <v>0</v>
      </c>
      <c r="G163" s="34">
        <f>(H163*F163*E163)</f>
        <v>0</v>
      </c>
      <c r="H163" s="34">
        <v>2.5</v>
      </c>
      <c r="I163" s="34"/>
      <c r="J163" s="98"/>
    </row>
    <row r="164" spans="1:10" s="97" customFormat="1" ht="15.75" customHeight="1">
      <c r="A164" s="35" t="str">
        <f>"4.4"</f>
        <v>4.4</v>
      </c>
      <c r="B164" s="84" t="s">
        <v>161</v>
      </c>
      <c r="C164" s="57"/>
      <c r="D164" s="112"/>
      <c r="E164" s="112"/>
      <c r="F164" s="112"/>
      <c r="G164" s="112"/>
      <c r="H164" s="112"/>
      <c r="I164" s="58"/>
      <c r="J164" s="96"/>
    </row>
    <row r="165" spans="1:10" s="97" customFormat="1" ht="24.75" customHeight="1">
      <c r="A165" s="34">
        <v>1</v>
      </c>
      <c r="B165" s="95" t="s">
        <v>282</v>
      </c>
      <c r="C165" s="34">
        <v>201</v>
      </c>
      <c r="D165" s="34" t="s">
        <v>281</v>
      </c>
      <c r="E165" s="100">
        <v>1</v>
      </c>
      <c r="F165" s="34">
        <v>186.5</v>
      </c>
      <c r="G165" s="34">
        <f aca="true" t="shared" si="10" ref="G165:G175">(H165*F165*E165)</f>
        <v>19985.34</v>
      </c>
      <c r="H165" s="34">
        <v>107.16</v>
      </c>
      <c r="I165" s="34"/>
      <c r="J165" s="96"/>
    </row>
    <row r="166" spans="1:10" ht="20.25" customHeight="1">
      <c r="A166" s="34">
        <v>2</v>
      </c>
      <c r="B166" s="95" t="s">
        <v>286</v>
      </c>
      <c r="C166" s="34">
        <v>177</v>
      </c>
      <c r="D166" s="34" t="s">
        <v>285</v>
      </c>
      <c r="E166" s="100">
        <v>0</v>
      </c>
      <c r="F166" s="34">
        <v>0</v>
      </c>
      <c r="G166" s="34">
        <f t="shared" si="10"/>
        <v>0</v>
      </c>
      <c r="H166" s="34">
        <v>148.38</v>
      </c>
      <c r="I166" s="34"/>
      <c r="J166" s="88"/>
    </row>
    <row r="167" spans="1:10" ht="19.5" customHeight="1">
      <c r="A167" s="34">
        <v>3</v>
      </c>
      <c r="B167" s="95" t="s">
        <v>288</v>
      </c>
      <c r="C167" s="34">
        <v>184</v>
      </c>
      <c r="D167" s="34" t="s">
        <v>287</v>
      </c>
      <c r="E167" s="100">
        <v>0</v>
      </c>
      <c r="F167" s="34">
        <v>0</v>
      </c>
      <c r="G167" s="34">
        <f t="shared" si="10"/>
        <v>0</v>
      </c>
      <c r="H167" s="34">
        <v>152.57</v>
      </c>
      <c r="I167" s="34"/>
      <c r="J167" s="88"/>
    </row>
    <row r="168" spans="1:10" ht="14.25" customHeight="1">
      <c r="A168" s="34">
        <v>4</v>
      </c>
      <c r="B168" s="95" t="s">
        <v>289</v>
      </c>
      <c r="C168" s="34">
        <v>189</v>
      </c>
      <c r="D168" s="34" t="s">
        <v>120</v>
      </c>
      <c r="E168" s="100">
        <v>0</v>
      </c>
      <c r="F168" s="34">
        <v>0</v>
      </c>
      <c r="G168" s="34">
        <f t="shared" si="10"/>
        <v>0</v>
      </c>
      <c r="H168" s="34">
        <v>364.81</v>
      </c>
      <c r="I168" s="34"/>
      <c r="J168" s="88"/>
    </row>
    <row r="169" spans="1:10" ht="14.25" customHeight="1">
      <c r="A169" s="34">
        <v>5</v>
      </c>
      <c r="B169" s="95" t="s">
        <v>291</v>
      </c>
      <c r="C169" s="34">
        <v>180</v>
      </c>
      <c r="D169" s="34" t="s">
        <v>162</v>
      </c>
      <c r="E169" s="100">
        <v>0</v>
      </c>
      <c r="F169" s="34">
        <v>0</v>
      </c>
      <c r="G169" s="34">
        <f t="shared" si="10"/>
        <v>0</v>
      </c>
      <c r="H169" s="34">
        <v>472.62</v>
      </c>
      <c r="I169" s="34"/>
      <c r="J169" s="88"/>
    </row>
    <row r="170" spans="1:10" ht="20.25" customHeight="1">
      <c r="A170" s="34">
        <v>6</v>
      </c>
      <c r="B170" s="95" t="s">
        <v>292</v>
      </c>
      <c r="C170" s="34">
        <v>192</v>
      </c>
      <c r="D170" s="34" t="s">
        <v>159</v>
      </c>
      <c r="E170" s="100">
        <v>1</v>
      </c>
      <c r="F170" s="34">
        <v>40</v>
      </c>
      <c r="G170" s="34">
        <f t="shared" si="10"/>
        <v>12288.800000000001</v>
      </c>
      <c r="H170" s="34">
        <v>307.22</v>
      </c>
      <c r="I170" s="34" t="s">
        <v>319</v>
      </c>
      <c r="J170" s="88"/>
    </row>
    <row r="171" spans="1:10" ht="14.25" customHeight="1">
      <c r="A171" s="34">
        <v>7</v>
      </c>
      <c r="B171" s="95" t="s">
        <v>296</v>
      </c>
      <c r="C171" s="34">
        <v>204</v>
      </c>
      <c r="D171" s="34" t="s">
        <v>141</v>
      </c>
      <c r="E171" s="100">
        <v>12</v>
      </c>
      <c r="F171" s="34">
        <v>16</v>
      </c>
      <c r="G171" s="34">
        <f t="shared" si="10"/>
        <v>10375.68</v>
      </c>
      <c r="H171" s="34">
        <v>54.04</v>
      </c>
      <c r="I171" s="34" t="s">
        <v>320</v>
      </c>
      <c r="J171" s="88"/>
    </row>
    <row r="172" spans="1:10" ht="14.25" customHeight="1">
      <c r="A172" s="34">
        <v>8</v>
      </c>
      <c r="B172" s="95" t="s">
        <v>293</v>
      </c>
      <c r="C172" s="34">
        <v>186</v>
      </c>
      <c r="D172" s="34" t="s">
        <v>141</v>
      </c>
      <c r="E172" s="100">
        <v>0</v>
      </c>
      <c r="F172" s="34">
        <v>0</v>
      </c>
      <c r="G172" s="34">
        <f t="shared" si="10"/>
        <v>0</v>
      </c>
      <c r="H172" s="34">
        <v>114.13</v>
      </c>
      <c r="I172" s="34"/>
      <c r="J172" s="88"/>
    </row>
    <row r="173" spans="1:10" ht="14.25" customHeight="1">
      <c r="A173" s="34">
        <v>9</v>
      </c>
      <c r="B173" s="95" t="s">
        <v>294</v>
      </c>
      <c r="C173" s="34">
        <v>181</v>
      </c>
      <c r="D173" s="34" t="s">
        <v>141</v>
      </c>
      <c r="E173" s="100">
        <v>0</v>
      </c>
      <c r="F173" s="34">
        <v>0</v>
      </c>
      <c r="G173" s="34">
        <f t="shared" si="10"/>
        <v>0</v>
      </c>
      <c r="H173" s="34">
        <v>345.56</v>
      </c>
      <c r="I173" s="34"/>
      <c r="J173" s="88"/>
    </row>
    <row r="174" spans="1:10" ht="21.75" customHeight="1">
      <c r="A174" s="34">
        <v>10</v>
      </c>
      <c r="B174" s="95" t="s">
        <v>295</v>
      </c>
      <c r="C174" s="34">
        <v>182</v>
      </c>
      <c r="D174" s="34" t="s">
        <v>141</v>
      </c>
      <c r="E174" s="100">
        <v>0</v>
      </c>
      <c r="F174" s="34">
        <v>0</v>
      </c>
      <c r="G174" s="34">
        <f t="shared" si="10"/>
        <v>0</v>
      </c>
      <c r="H174" s="34">
        <v>399.99</v>
      </c>
      <c r="I174" s="34"/>
      <c r="J174" s="88"/>
    </row>
    <row r="175" spans="1:10" ht="12.75" customHeight="1">
      <c r="A175" s="34">
        <v>11</v>
      </c>
      <c r="B175" s="45" t="s">
        <v>290</v>
      </c>
      <c r="C175" s="44">
        <v>191</v>
      </c>
      <c r="D175" s="44" t="s">
        <v>162</v>
      </c>
      <c r="E175" s="100">
        <v>0</v>
      </c>
      <c r="F175" s="34">
        <v>0</v>
      </c>
      <c r="G175" s="34">
        <f t="shared" si="10"/>
        <v>0</v>
      </c>
      <c r="H175" s="44">
        <v>2574.09</v>
      </c>
      <c r="I175" s="44"/>
      <c r="J175" s="88"/>
    </row>
    <row r="176" spans="1:10" s="97" customFormat="1" ht="28.5" customHeight="1">
      <c r="A176" s="35" t="str">
        <f>"4.5"</f>
        <v>4.5</v>
      </c>
      <c r="B176" s="84" t="s">
        <v>300</v>
      </c>
      <c r="C176" s="34">
        <v>174</v>
      </c>
      <c r="D176" s="34" t="s">
        <v>141</v>
      </c>
      <c r="E176" s="101">
        <v>12</v>
      </c>
      <c r="F176" s="102">
        <v>2</v>
      </c>
      <c r="G176" s="34">
        <f>(H176*F176*E176)</f>
        <v>6486.960000000001</v>
      </c>
      <c r="H176" s="34">
        <v>270.29</v>
      </c>
      <c r="I176" s="59"/>
      <c r="J176" s="96"/>
    </row>
    <row r="177" spans="1:10" ht="25.5">
      <c r="A177" s="19"/>
      <c r="B177" s="42" t="s">
        <v>193</v>
      </c>
      <c r="C177" s="42"/>
      <c r="D177" s="42"/>
      <c r="E177" s="42"/>
      <c r="F177" s="42"/>
      <c r="G177" s="42" t="s">
        <v>194</v>
      </c>
      <c r="H177" s="42" t="s">
        <v>195</v>
      </c>
      <c r="I177" s="42"/>
      <c r="J177" s="28"/>
    </row>
    <row r="178" spans="1:10" ht="12.75">
      <c r="A178" s="19"/>
      <c r="B178" s="40" t="s">
        <v>115</v>
      </c>
      <c r="C178" s="42"/>
      <c r="D178" s="42"/>
      <c r="E178" s="42"/>
      <c r="F178" s="42"/>
      <c r="G178" s="42"/>
      <c r="H178" s="42"/>
      <c r="I178" s="42"/>
      <c r="J178" s="28"/>
    </row>
    <row r="179" spans="1:10" ht="21">
      <c r="A179" s="19"/>
      <c r="B179" s="41" t="s">
        <v>171</v>
      </c>
      <c r="C179" s="42"/>
      <c r="D179" s="42"/>
      <c r="E179" s="42"/>
      <c r="F179" s="42"/>
      <c r="G179" s="42"/>
      <c r="H179" s="42"/>
      <c r="I179" s="42"/>
      <c r="J179" s="28"/>
    </row>
    <row r="180" spans="1:10" ht="31.5">
      <c r="A180" s="19"/>
      <c r="B180" s="41" t="s">
        <v>192</v>
      </c>
      <c r="C180" s="42"/>
      <c r="D180" s="42"/>
      <c r="E180" s="42"/>
      <c r="F180" s="42"/>
      <c r="G180" s="42"/>
      <c r="H180" s="42"/>
      <c r="I180" s="42"/>
      <c r="J180" s="28"/>
    </row>
    <row r="181" spans="1:10" ht="12.75">
      <c r="A181" s="19"/>
      <c r="B181" s="41" t="s">
        <v>189</v>
      </c>
      <c r="C181" s="42"/>
      <c r="D181" s="42"/>
      <c r="E181" s="42"/>
      <c r="F181" s="42"/>
      <c r="G181" s="42"/>
      <c r="H181" s="42"/>
      <c r="I181" s="42"/>
      <c r="J181" s="28"/>
    </row>
    <row r="182" spans="1:10" ht="12.75">
      <c r="A182" s="19"/>
      <c r="B182" s="41" t="s">
        <v>190</v>
      </c>
      <c r="C182" s="42"/>
      <c r="D182" s="42"/>
      <c r="E182" s="42"/>
      <c r="F182" s="42"/>
      <c r="G182" s="42">
        <f>SUM(G67:G75,G78:G86,G89:G94,G97:G111,G114:G132,G137:G146)</f>
        <v>0</v>
      </c>
      <c r="H182" s="42">
        <f>G182/12/(F162+F163)</f>
        <v>0</v>
      </c>
      <c r="I182" s="42"/>
      <c r="J182" s="28"/>
    </row>
    <row r="183" spans="1:10" ht="12.75">
      <c r="A183" s="19"/>
      <c r="B183" s="41" t="s">
        <v>191</v>
      </c>
      <c r="C183" s="42"/>
      <c r="D183" s="42"/>
      <c r="E183" s="42"/>
      <c r="F183" s="42"/>
      <c r="G183" s="42"/>
      <c r="H183" s="42"/>
      <c r="I183" s="42"/>
      <c r="J183" s="28"/>
    </row>
    <row r="184" spans="1:10" ht="12.75">
      <c r="A184" s="19"/>
      <c r="B184" s="19"/>
      <c r="C184" s="19"/>
      <c r="D184" s="19"/>
      <c r="E184" s="43" t="s">
        <v>196</v>
      </c>
      <c r="F184" s="19"/>
      <c r="G184" s="19"/>
      <c r="H184" s="19"/>
      <c r="I184" s="19"/>
      <c r="J184" s="28"/>
    </row>
    <row r="185" spans="1:10" ht="12.75">
      <c r="A185" s="19"/>
      <c r="B185" s="19"/>
      <c r="C185" s="19"/>
      <c r="D185" s="19"/>
      <c r="F185" s="19"/>
      <c r="G185" s="125"/>
      <c r="H185" s="19"/>
      <c r="I185" s="19"/>
      <c r="J185" s="28"/>
    </row>
    <row r="186" spans="1:10" ht="31.5" customHeight="1">
      <c r="A186" s="205" t="s">
        <v>199</v>
      </c>
      <c r="B186" s="206"/>
      <c r="C186" s="206"/>
      <c r="D186" s="206"/>
      <c r="E186" s="206"/>
      <c r="F186" s="206"/>
      <c r="G186" s="206"/>
      <c r="H186" s="206"/>
      <c r="I186" s="206"/>
      <c r="J186" s="28"/>
    </row>
    <row r="187" spans="2:10" ht="12.75">
      <c r="B187" s="103"/>
      <c r="C187" s="103"/>
      <c r="D187" s="103"/>
      <c r="E187" s="103"/>
      <c r="F187" s="103"/>
      <c r="G187" s="103"/>
      <c r="H187" s="103"/>
      <c r="I187" s="103"/>
      <c r="J187" s="88"/>
    </row>
    <row r="188" spans="2:10" ht="12.75">
      <c r="B188" s="103"/>
      <c r="C188" s="103"/>
      <c r="D188" s="103"/>
      <c r="E188" s="103"/>
      <c r="F188" s="103"/>
      <c r="G188" s="103"/>
      <c r="H188" s="103"/>
      <c r="I188" s="103"/>
      <c r="J188" s="88"/>
    </row>
    <row r="189" spans="2:10" ht="12.75">
      <c r="B189" s="103"/>
      <c r="C189" s="103"/>
      <c r="D189" s="103"/>
      <c r="E189" s="103"/>
      <c r="F189" s="103"/>
      <c r="G189" s="103"/>
      <c r="H189" s="103"/>
      <c r="I189" s="103"/>
      <c r="J189" s="88"/>
    </row>
    <row r="190" spans="2:10" ht="12.75">
      <c r="B190" s="103"/>
      <c r="C190" s="103"/>
      <c r="D190" s="103"/>
      <c r="E190" s="103"/>
      <c r="F190" s="103"/>
      <c r="G190" s="103"/>
      <c r="H190" s="103"/>
      <c r="I190" s="103"/>
      <c r="J190" s="88"/>
    </row>
    <row r="191" spans="2:10" ht="12.75">
      <c r="B191" s="103"/>
      <c r="C191" s="103"/>
      <c r="D191" s="103"/>
      <c r="E191" s="103"/>
      <c r="F191" s="103"/>
      <c r="G191" s="103"/>
      <c r="H191" s="103"/>
      <c r="I191" s="103"/>
      <c r="J191" s="50"/>
    </row>
    <row r="192" spans="2:10" ht="12.75">
      <c r="B192" s="103"/>
      <c r="C192" s="103"/>
      <c r="D192" s="103"/>
      <c r="E192" s="103"/>
      <c r="F192" s="103"/>
      <c r="G192" s="103"/>
      <c r="H192" s="103"/>
      <c r="I192" s="103"/>
      <c r="J192" s="50"/>
    </row>
    <row r="193" spans="2:10" ht="12.75">
      <c r="B193" s="103"/>
      <c r="C193" s="103"/>
      <c r="D193" s="103"/>
      <c r="E193" s="103"/>
      <c r="F193" s="103"/>
      <c r="G193" s="103"/>
      <c r="H193" s="103"/>
      <c r="I193" s="103"/>
      <c r="J193" s="50"/>
    </row>
    <row r="194" spans="2:10" ht="12.75">
      <c r="B194" s="103"/>
      <c r="C194" s="103"/>
      <c r="D194" s="103"/>
      <c r="E194" s="103"/>
      <c r="F194" s="103"/>
      <c r="G194" s="103"/>
      <c r="H194" s="103"/>
      <c r="I194" s="103"/>
      <c r="J194" s="50"/>
    </row>
    <row r="195" spans="2:10" ht="12.75">
      <c r="B195" s="103"/>
      <c r="C195" s="103"/>
      <c r="D195" s="103"/>
      <c r="E195" s="103"/>
      <c r="F195" s="103"/>
      <c r="G195" s="103"/>
      <c r="H195" s="103"/>
      <c r="I195" s="103"/>
      <c r="J195" s="50"/>
    </row>
    <row r="196" spans="2:9" ht="12.75">
      <c r="B196" s="103"/>
      <c r="C196" s="103"/>
      <c r="D196" s="103"/>
      <c r="E196" s="103"/>
      <c r="F196" s="103"/>
      <c r="G196" s="103"/>
      <c r="H196" s="103"/>
      <c r="I196" s="103"/>
    </row>
    <row r="197" spans="2:9" ht="12.75">
      <c r="B197" s="103"/>
      <c r="C197" s="103"/>
      <c r="D197" s="103"/>
      <c r="E197" s="103"/>
      <c r="F197" s="103"/>
      <c r="G197" s="103"/>
      <c r="H197" s="103"/>
      <c r="I197" s="103"/>
    </row>
    <row r="198" spans="2:9" ht="12.75">
      <c r="B198" s="103"/>
      <c r="C198" s="103"/>
      <c r="D198" s="103"/>
      <c r="E198" s="103"/>
      <c r="F198" s="103"/>
      <c r="G198" s="103"/>
      <c r="H198" s="103"/>
      <c r="I198" s="103"/>
    </row>
    <row r="199" spans="2:9" ht="12.75">
      <c r="B199" s="103"/>
      <c r="C199" s="103"/>
      <c r="D199" s="103"/>
      <c r="E199" s="103"/>
      <c r="F199" s="103"/>
      <c r="G199" s="103"/>
      <c r="H199" s="103"/>
      <c r="I199" s="103"/>
    </row>
    <row r="200" spans="2:9" ht="12.75">
      <c r="B200" s="103"/>
      <c r="C200" s="103"/>
      <c r="D200" s="103"/>
      <c r="E200" s="103"/>
      <c r="F200" s="103"/>
      <c r="G200" s="103"/>
      <c r="H200" s="103"/>
      <c r="I200" s="103"/>
    </row>
    <row r="201" spans="2:9" ht="12.75">
      <c r="B201" s="103"/>
      <c r="C201" s="103"/>
      <c r="D201" s="103"/>
      <c r="E201" s="103"/>
      <c r="F201" s="103"/>
      <c r="G201" s="103"/>
      <c r="H201" s="103"/>
      <c r="I201" s="103"/>
    </row>
    <row r="202" spans="2:9" ht="12.75">
      <c r="B202" s="103"/>
      <c r="C202" s="103"/>
      <c r="D202" s="103"/>
      <c r="E202" s="103"/>
      <c r="F202" s="103"/>
      <c r="G202" s="103"/>
      <c r="H202" s="103"/>
      <c r="I202" s="103"/>
    </row>
    <row r="203" spans="2:9" ht="12.75">
      <c r="B203" s="103"/>
      <c r="C203" s="103"/>
      <c r="D203" s="103"/>
      <c r="E203" s="103"/>
      <c r="F203" s="103"/>
      <c r="G203" s="103"/>
      <c r="H203" s="103"/>
      <c r="I203" s="103"/>
    </row>
    <row r="204" spans="2:9" ht="12.75">
      <c r="B204" s="103"/>
      <c r="C204" s="103"/>
      <c r="D204" s="103"/>
      <c r="E204" s="103"/>
      <c r="F204" s="103"/>
      <c r="G204" s="103"/>
      <c r="H204" s="103"/>
      <c r="I204" s="103"/>
    </row>
    <row r="205" spans="2:9" ht="12.75">
      <c r="B205" s="103"/>
      <c r="C205" s="103"/>
      <c r="D205" s="103"/>
      <c r="E205" s="103"/>
      <c r="F205" s="103"/>
      <c r="G205" s="103"/>
      <c r="H205" s="103"/>
      <c r="I205" s="103"/>
    </row>
    <row r="206" spans="2:9" ht="12.75">
      <c r="B206" s="103"/>
      <c r="C206" s="103"/>
      <c r="D206" s="103"/>
      <c r="E206" s="103"/>
      <c r="F206" s="103"/>
      <c r="G206" s="103"/>
      <c r="H206" s="103"/>
      <c r="I206" s="103"/>
    </row>
    <row r="207" spans="2:9" ht="12.75">
      <c r="B207" s="103"/>
      <c r="C207" s="103"/>
      <c r="D207" s="103"/>
      <c r="E207" s="103"/>
      <c r="F207" s="103"/>
      <c r="G207" s="103"/>
      <c r="H207" s="103"/>
      <c r="I207" s="103"/>
    </row>
    <row r="208" spans="2:9" ht="12.75">
      <c r="B208" s="103"/>
      <c r="C208" s="103"/>
      <c r="D208" s="103"/>
      <c r="E208" s="103"/>
      <c r="F208" s="103"/>
      <c r="G208" s="103"/>
      <c r="H208" s="103"/>
      <c r="I208" s="103"/>
    </row>
    <row r="209" spans="2:9" ht="12.75">
      <c r="B209" s="103"/>
      <c r="C209" s="103"/>
      <c r="D209" s="103"/>
      <c r="E209" s="103"/>
      <c r="F209" s="103"/>
      <c r="G209" s="103"/>
      <c r="H209" s="103"/>
      <c r="I209" s="103"/>
    </row>
    <row r="210" spans="2:9" ht="12.75">
      <c r="B210" s="103"/>
      <c r="C210" s="103"/>
      <c r="D210" s="103"/>
      <c r="E210" s="103"/>
      <c r="F210" s="103"/>
      <c r="G210" s="103"/>
      <c r="H210" s="103"/>
      <c r="I210" s="103"/>
    </row>
    <row r="211" spans="2:9" ht="12.75">
      <c r="B211" s="103"/>
      <c r="C211" s="103"/>
      <c r="D211" s="103"/>
      <c r="E211" s="103"/>
      <c r="F211" s="103"/>
      <c r="G211" s="103"/>
      <c r="H211" s="103"/>
      <c r="I211" s="103"/>
    </row>
    <row r="212" spans="2:9" ht="12.75">
      <c r="B212" s="103"/>
      <c r="C212" s="103"/>
      <c r="D212" s="103"/>
      <c r="E212" s="103"/>
      <c r="F212" s="103"/>
      <c r="G212" s="103"/>
      <c r="H212" s="103"/>
      <c r="I212" s="103"/>
    </row>
    <row r="213" spans="2:9" ht="12.75">
      <c r="B213" s="103"/>
      <c r="C213" s="103"/>
      <c r="D213" s="103"/>
      <c r="E213" s="103"/>
      <c r="F213" s="103"/>
      <c r="G213" s="103"/>
      <c r="H213" s="103"/>
      <c r="I213" s="103"/>
    </row>
    <row r="214" spans="2:9" ht="12.75">
      <c r="B214" s="103"/>
      <c r="C214" s="103"/>
      <c r="D214" s="103"/>
      <c r="E214" s="103"/>
      <c r="F214" s="103"/>
      <c r="G214" s="103"/>
      <c r="H214" s="103"/>
      <c r="I214" s="103"/>
    </row>
    <row r="215" spans="2:9" ht="12.75">
      <c r="B215" s="103"/>
      <c r="C215" s="103"/>
      <c r="D215" s="103"/>
      <c r="E215" s="103"/>
      <c r="F215" s="103"/>
      <c r="G215" s="103"/>
      <c r="H215" s="103"/>
      <c r="I215" s="103"/>
    </row>
    <row r="216" spans="2:9" ht="12.75">
      <c r="B216" s="103"/>
      <c r="C216" s="103"/>
      <c r="D216" s="103"/>
      <c r="E216" s="103"/>
      <c r="F216" s="103"/>
      <c r="G216" s="103"/>
      <c r="H216" s="103"/>
      <c r="I216" s="103"/>
    </row>
    <row r="217" spans="2:9" ht="12.75">
      <c r="B217" s="103"/>
      <c r="C217" s="103"/>
      <c r="D217" s="103"/>
      <c r="E217" s="103"/>
      <c r="F217" s="103"/>
      <c r="G217" s="103"/>
      <c r="H217" s="103"/>
      <c r="I217" s="103"/>
    </row>
    <row r="218" spans="2:9" ht="12.75">
      <c r="B218" s="103"/>
      <c r="C218" s="103"/>
      <c r="D218" s="103"/>
      <c r="E218" s="103"/>
      <c r="F218" s="103"/>
      <c r="G218" s="103"/>
      <c r="H218" s="103"/>
      <c r="I218" s="103"/>
    </row>
    <row r="219" spans="2:9" ht="12.75">
      <c r="B219" s="103"/>
      <c r="C219" s="103"/>
      <c r="D219" s="103"/>
      <c r="E219" s="103"/>
      <c r="F219" s="103"/>
      <c r="G219" s="103"/>
      <c r="H219" s="103"/>
      <c r="I219" s="103"/>
    </row>
    <row r="220" spans="2:9" ht="12.75">
      <c r="B220" s="103"/>
      <c r="C220" s="103"/>
      <c r="D220" s="103"/>
      <c r="E220" s="103"/>
      <c r="F220" s="103"/>
      <c r="G220" s="103"/>
      <c r="H220" s="103"/>
      <c r="I220" s="103"/>
    </row>
    <row r="221" spans="2:9" ht="12.75">
      <c r="B221" s="103"/>
      <c r="C221" s="103"/>
      <c r="D221" s="103"/>
      <c r="E221" s="103"/>
      <c r="F221" s="103"/>
      <c r="G221" s="103"/>
      <c r="H221" s="103"/>
      <c r="I221" s="103"/>
    </row>
    <row r="222" spans="2:9" ht="12.75">
      <c r="B222" s="103"/>
      <c r="C222" s="103"/>
      <c r="D222" s="103"/>
      <c r="E222" s="103"/>
      <c r="F222" s="103"/>
      <c r="G222" s="103"/>
      <c r="H222" s="103"/>
      <c r="I222" s="103"/>
    </row>
    <row r="223" spans="2:9" ht="12.75">
      <c r="B223" s="103"/>
      <c r="C223" s="103"/>
      <c r="D223" s="103"/>
      <c r="E223" s="103"/>
      <c r="F223" s="103"/>
      <c r="G223" s="103"/>
      <c r="H223" s="103"/>
      <c r="I223" s="103"/>
    </row>
    <row r="224" spans="2:9" ht="12.75">
      <c r="B224" s="103"/>
      <c r="C224" s="103"/>
      <c r="D224" s="103"/>
      <c r="E224" s="103"/>
      <c r="F224" s="103"/>
      <c r="G224" s="103"/>
      <c r="H224" s="103"/>
      <c r="I224" s="103"/>
    </row>
    <row r="225" spans="2:9" ht="12.75">
      <c r="B225" s="103"/>
      <c r="C225" s="103"/>
      <c r="D225" s="103"/>
      <c r="E225" s="103"/>
      <c r="F225" s="103"/>
      <c r="G225" s="103"/>
      <c r="H225" s="103"/>
      <c r="I225" s="103"/>
    </row>
    <row r="226" spans="2:9" ht="12.75">
      <c r="B226" s="103"/>
      <c r="C226" s="103"/>
      <c r="D226" s="103"/>
      <c r="E226" s="103"/>
      <c r="F226" s="103"/>
      <c r="G226" s="103"/>
      <c r="H226" s="103"/>
      <c r="I226" s="103"/>
    </row>
    <row r="227" spans="2:9" ht="12.75">
      <c r="B227" s="103"/>
      <c r="C227" s="103"/>
      <c r="D227" s="103"/>
      <c r="E227" s="103"/>
      <c r="F227" s="103"/>
      <c r="G227" s="103"/>
      <c r="H227" s="103"/>
      <c r="I227" s="103"/>
    </row>
    <row r="228" spans="2:9" ht="12.75">
      <c r="B228" s="103"/>
      <c r="C228" s="103"/>
      <c r="D228" s="103"/>
      <c r="E228" s="103"/>
      <c r="F228" s="103"/>
      <c r="G228" s="103"/>
      <c r="H228" s="103"/>
      <c r="I228" s="103"/>
    </row>
    <row r="229" spans="2:9" ht="12.75">
      <c r="B229" s="103"/>
      <c r="C229" s="103"/>
      <c r="D229" s="103"/>
      <c r="E229" s="103"/>
      <c r="F229" s="103"/>
      <c r="G229" s="103"/>
      <c r="H229" s="103"/>
      <c r="I229" s="103"/>
    </row>
    <row r="230" spans="2:9" ht="12.75">
      <c r="B230" s="103"/>
      <c r="C230" s="103"/>
      <c r="D230" s="103"/>
      <c r="E230" s="103"/>
      <c r="F230" s="103"/>
      <c r="G230" s="103"/>
      <c r="H230" s="103"/>
      <c r="I230" s="103"/>
    </row>
    <row r="231" spans="2:9" ht="12.75">
      <c r="B231" s="103"/>
      <c r="C231" s="103"/>
      <c r="D231" s="103"/>
      <c r="E231" s="103"/>
      <c r="F231" s="103"/>
      <c r="G231" s="103"/>
      <c r="H231" s="103"/>
      <c r="I231" s="103"/>
    </row>
    <row r="232" spans="2:9" ht="12.75">
      <c r="B232" s="103"/>
      <c r="C232" s="103"/>
      <c r="D232" s="103"/>
      <c r="E232" s="103"/>
      <c r="F232" s="103"/>
      <c r="G232" s="103"/>
      <c r="H232" s="103"/>
      <c r="I232" s="103"/>
    </row>
    <row r="233" spans="2:9" ht="12.75">
      <c r="B233" s="103"/>
      <c r="C233" s="103"/>
      <c r="D233" s="103"/>
      <c r="E233" s="103"/>
      <c r="F233" s="103"/>
      <c r="G233" s="103"/>
      <c r="H233" s="103"/>
      <c r="I233" s="103"/>
    </row>
    <row r="234" spans="2:9" ht="12.75">
      <c r="B234" s="103"/>
      <c r="C234" s="103"/>
      <c r="D234" s="103"/>
      <c r="E234" s="103"/>
      <c r="F234" s="103"/>
      <c r="G234" s="103"/>
      <c r="H234" s="103"/>
      <c r="I234" s="103"/>
    </row>
    <row r="235" spans="2:9" ht="12.75">
      <c r="B235" s="103"/>
      <c r="C235" s="103"/>
      <c r="D235" s="103"/>
      <c r="E235" s="103"/>
      <c r="F235" s="103"/>
      <c r="G235" s="103"/>
      <c r="H235" s="103"/>
      <c r="I235" s="103"/>
    </row>
    <row r="236" spans="2:9" ht="12.75">
      <c r="B236" s="103"/>
      <c r="C236" s="103"/>
      <c r="D236" s="103"/>
      <c r="E236" s="103"/>
      <c r="F236" s="103"/>
      <c r="G236" s="103"/>
      <c r="H236" s="103"/>
      <c r="I236" s="103"/>
    </row>
    <row r="237" spans="2:9" ht="12.75">
      <c r="B237" s="103"/>
      <c r="C237" s="103"/>
      <c r="D237" s="103"/>
      <c r="E237" s="103"/>
      <c r="F237" s="103"/>
      <c r="G237" s="103"/>
      <c r="H237" s="103"/>
      <c r="I237" s="103"/>
    </row>
    <row r="238" spans="2:9" ht="12.75">
      <c r="B238" s="103"/>
      <c r="C238" s="103"/>
      <c r="D238" s="103"/>
      <c r="E238" s="103"/>
      <c r="F238" s="103"/>
      <c r="G238" s="103"/>
      <c r="H238" s="103"/>
      <c r="I238" s="103"/>
    </row>
    <row r="239" spans="2:9" ht="12.75">
      <c r="B239" s="103"/>
      <c r="C239" s="103"/>
      <c r="D239" s="103"/>
      <c r="E239" s="103"/>
      <c r="F239" s="103"/>
      <c r="G239" s="103"/>
      <c r="H239" s="103"/>
      <c r="I239" s="103"/>
    </row>
    <row r="240" spans="2:9" ht="12.75">
      <c r="B240" s="103"/>
      <c r="C240" s="103"/>
      <c r="D240" s="103"/>
      <c r="E240" s="103"/>
      <c r="F240" s="103"/>
      <c r="G240" s="103"/>
      <c r="H240" s="103"/>
      <c r="I240" s="103"/>
    </row>
    <row r="241" spans="2:9" ht="12.75">
      <c r="B241" s="103"/>
      <c r="C241" s="103"/>
      <c r="D241" s="103"/>
      <c r="E241" s="103"/>
      <c r="F241" s="103"/>
      <c r="G241" s="103"/>
      <c r="H241" s="103"/>
      <c r="I241" s="103"/>
    </row>
    <row r="242" spans="2:9" ht="12.75">
      <c r="B242" s="103"/>
      <c r="C242" s="103"/>
      <c r="D242" s="103"/>
      <c r="E242" s="103"/>
      <c r="F242" s="103"/>
      <c r="G242" s="103"/>
      <c r="H242" s="103"/>
      <c r="I242" s="103"/>
    </row>
    <row r="243" spans="2:9" ht="12.75">
      <c r="B243" s="103"/>
      <c r="C243" s="103"/>
      <c r="D243" s="103"/>
      <c r="E243" s="103"/>
      <c r="F243" s="103"/>
      <c r="G243" s="103"/>
      <c r="H243" s="103"/>
      <c r="I243" s="103"/>
    </row>
    <row r="244" spans="2:9" ht="12.75">
      <c r="B244" s="103"/>
      <c r="C244" s="103"/>
      <c r="D244" s="103"/>
      <c r="E244" s="103"/>
      <c r="F244" s="103"/>
      <c r="G244" s="103"/>
      <c r="H244" s="103"/>
      <c r="I244" s="103"/>
    </row>
    <row r="245" spans="2:9" ht="12.75">
      <c r="B245" s="103"/>
      <c r="C245" s="103"/>
      <c r="D245" s="103"/>
      <c r="E245" s="103"/>
      <c r="F245" s="103"/>
      <c r="G245" s="103"/>
      <c r="H245" s="103"/>
      <c r="I245" s="103"/>
    </row>
    <row r="246" spans="2:9" ht="12.75">
      <c r="B246" s="103"/>
      <c r="C246" s="103"/>
      <c r="D246" s="103"/>
      <c r="E246" s="103"/>
      <c r="F246" s="103"/>
      <c r="G246" s="103"/>
      <c r="H246" s="103"/>
      <c r="I246" s="103"/>
    </row>
    <row r="247" spans="2:9" ht="12.75">
      <c r="B247" s="103"/>
      <c r="C247" s="103"/>
      <c r="D247" s="103"/>
      <c r="E247" s="103"/>
      <c r="F247" s="103"/>
      <c r="G247" s="103"/>
      <c r="H247" s="103"/>
      <c r="I247" s="103"/>
    </row>
    <row r="248" spans="2:9" ht="12.75">
      <c r="B248" s="103"/>
      <c r="C248" s="103"/>
      <c r="D248" s="103"/>
      <c r="E248" s="103"/>
      <c r="F248" s="103"/>
      <c r="G248" s="103"/>
      <c r="H248" s="103"/>
      <c r="I248" s="103"/>
    </row>
    <row r="249" spans="2:9" ht="12.75">
      <c r="B249" s="103"/>
      <c r="C249" s="103"/>
      <c r="D249" s="103"/>
      <c r="E249" s="103"/>
      <c r="F249" s="103"/>
      <c r="G249" s="103"/>
      <c r="H249" s="103"/>
      <c r="I249" s="103"/>
    </row>
    <row r="250" spans="2:9" ht="12.75">
      <c r="B250" s="103"/>
      <c r="C250" s="103"/>
      <c r="D250" s="103"/>
      <c r="E250" s="103"/>
      <c r="F250" s="103"/>
      <c r="G250" s="103"/>
      <c r="H250" s="103"/>
      <c r="I250" s="103"/>
    </row>
    <row r="251" spans="2:9" ht="12.75">
      <c r="B251" s="103"/>
      <c r="C251" s="103"/>
      <c r="D251" s="103"/>
      <c r="E251" s="103"/>
      <c r="F251" s="103"/>
      <c r="G251" s="103"/>
      <c r="H251" s="103"/>
      <c r="I251" s="103"/>
    </row>
    <row r="252" spans="2:9" ht="12.75">
      <c r="B252" s="103"/>
      <c r="C252" s="103"/>
      <c r="D252" s="103"/>
      <c r="E252" s="103"/>
      <c r="F252" s="103"/>
      <c r="G252" s="103"/>
      <c r="H252" s="103"/>
      <c r="I252" s="103"/>
    </row>
    <row r="253" spans="2:9" ht="12.75">
      <c r="B253" s="103"/>
      <c r="C253" s="103"/>
      <c r="D253" s="103"/>
      <c r="E253" s="103"/>
      <c r="F253" s="103"/>
      <c r="G253" s="103"/>
      <c r="H253" s="103"/>
      <c r="I253" s="103"/>
    </row>
    <row r="254" spans="2:9" ht="12.75">
      <c r="B254" s="103"/>
      <c r="C254" s="103"/>
      <c r="D254" s="103"/>
      <c r="E254" s="103"/>
      <c r="F254" s="103"/>
      <c r="G254" s="103"/>
      <c r="H254" s="103"/>
      <c r="I254" s="103"/>
    </row>
    <row r="255" spans="2:9" ht="12.75">
      <c r="B255" s="103"/>
      <c r="C255" s="103"/>
      <c r="D255" s="103"/>
      <c r="E255" s="103"/>
      <c r="F255" s="103"/>
      <c r="G255" s="103"/>
      <c r="H255" s="103"/>
      <c r="I255" s="103"/>
    </row>
    <row r="256" spans="2:9" ht="12.75">
      <c r="B256" s="103"/>
      <c r="C256" s="103"/>
      <c r="D256" s="103"/>
      <c r="E256" s="103"/>
      <c r="F256" s="103"/>
      <c r="G256" s="103"/>
      <c r="H256" s="103"/>
      <c r="I256" s="103"/>
    </row>
    <row r="257" spans="2:9" ht="12.75">
      <c r="B257" s="103"/>
      <c r="C257" s="103"/>
      <c r="D257" s="103"/>
      <c r="E257" s="103"/>
      <c r="F257" s="103"/>
      <c r="G257" s="103"/>
      <c r="H257" s="103"/>
      <c r="I257" s="103"/>
    </row>
    <row r="258" spans="2:9" ht="12.75">
      <c r="B258" s="103"/>
      <c r="C258" s="103"/>
      <c r="D258" s="103"/>
      <c r="E258" s="103"/>
      <c r="F258" s="103"/>
      <c r="G258" s="103"/>
      <c r="H258" s="103"/>
      <c r="I258" s="103"/>
    </row>
    <row r="259" spans="2:9" ht="12.75">
      <c r="B259" s="103"/>
      <c r="C259" s="103"/>
      <c r="D259" s="103"/>
      <c r="E259" s="103"/>
      <c r="F259" s="103"/>
      <c r="G259" s="103"/>
      <c r="H259" s="103"/>
      <c r="I259" s="103"/>
    </row>
    <row r="260" spans="2:9" ht="12.75">
      <c r="B260" s="103"/>
      <c r="C260" s="103"/>
      <c r="D260" s="103"/>
      <c r="E260" s="103"/>
      <c r="F260" s="103"/>
      <c r="G260" s="103"/>
      <c r="H260" s="103"/>
      <c r="I260" s="103"/>
    </row>
    <row r="261" spans="2:9" ht="12.75">
      <c r="B261" s="103"/>
      <c r="C261" s="103"/>
      <c r="D261" s="103"/>
      <c r="E261" s="103"/>
      <c r="F261" s="103"/>
      <c r="G261" s="103"/>
      <c r="H261" s="103"/>
      <c r="I261" s="103"/>
    </row>
    <row r="262" spans="2:9" ht="12.75">
      <c r="B262" s="103"/>
      <c r="C262" s="103"/>
      <c r="D262" s="103"/>
      <c r="E262" s="103"/>
      <c r="F262" s="103"/>
      <c r="G262" s="103"/>
      <c r="H262" s="103"/>
      <c r="I262" s="103"/>
    </row>
    <row r="263" spans="2:9" ht="12.75">
      <c r="B263" s="103"/>
      <c r="C263" s="103"/>
      <c r="D263" s="103"/>
      <c r="E263" s="103"/>
      <c r="F263" s="103"/>
      <c r="G263" s="103"/>
      <c r="H263" s="103"/>
      <c r="I263" s="103"/>
    </row>
    <row r="264" spans="2:9" ht="12.75">
      <c r="B264" s="103"/>
      <c r="C264" s="103"/>
      <c r="D264" s="103"/>
      <c r="E264" s="103"/>
      <c r="F264" s="103"/>
      <c r="G264" s="103"/>
      <c r="H264" s="103"/>
      <c r="I264" s="103"/>
    </row>
    <row r="265" spans="2:9" ht="12.75">
      <c r="B265" s="103"/>
      <c r="C265" s="103"/>
      <c r="D265" s="103"/>
      <c r="E265" s="103"/>
      <c r="F265" s="103"/>
      <c r="G265" s="103"/>
      <c r="H265" s="103"/>
      <c r="I265" s="103"/>
    </row>
    <row r="266" spans="2:9" ht="12.75">
      <c r="B266" s="103"/>
      <c r="C266" s="103"/>
      <c r="D266" s="103"/>
      <c r="E266" s="103"/>
      <c r="F266" s="103"/>
      <c r="G266" s="103"/>
      <c r="H266" s="103"/>
      <c r="I266" s="103"/>
    </row>
    <row r="267" spans="2:9" ht="12.75">
      <c r="B267" s="103"/>
      <c r="C267" s="103"/>
      <c r="D267" s="103"/>
      <c r="E267" s="103"/>
      <c r="F267" s="103"/>
      <c r="G267" s="103"/>
      <c r="H267" s="103"/>
      <c r="I267" s="103"/>
    </row>
    <row r="268" spans="2:9" ht="12.75">
      <c r="B268" s="103"/>
      <c r="C268" s="103"/>
      <c r="D268" s="103"/>
      <c r="E268" s="103"/>
      <c r="F268" s="103"/>
      <c r="G268" s="103"/>
      <c r="H268" s="103"/>
      <c r="I268" s="103"/>
    </row>
    <row r="269" spans="2:9" ht="12.75">
      <c r="B269" s="103"/>
      <c r="C269" s="103"/>
      <c r="D269" s="103"/>
      <c r="E269" s="103"/>
      <c r="F269" s="103"/>
      <c r="G269" s="103"/>
      <c r="H269" s="103"/>
      <c r="I269" s="103"/>
    </row>
    <row r="270" spans="2:9" ht="12.75">
      <c r="B270" s="103"/>
      <c r="C270" s="103"/>
      <c r="D270" s="103"/>
      <c r="E270" s="103"/>
      <c r="F270" s="103"/>
      <c r="G270" s="103"/>
      <c r="H270" s="103"/>
      <c r="I270" s="103"/>
    </row>
    <row r="271" spans="2:9" ht="12.75">
      <c r="B271" s="103"/>
      <c r="C271" s="103"/>
      <c r="D271" s="103"/>
      <c r="E271" s="103"/>
      <c r="F271" s="103"/>
      <c r="G271" s="103"/>
      <c r="H271" s="103"/>
      <c r="I271" s="103"/>
    </row>
    <row r="272" spans="2:9" ht="12.75">
      <c r="B272" s="103"/>
      <c r="C272" s="103"/>
      <c r="D272" s="103"/>
      <c r="E272" s="103"/>
      <c r="F272" s="103"/>
      <c r="G272" s="103"/>
      <c r="H272" s="103"/>
      <c r="I272" s="103"/>
    </row>
    <row r="273" spans="2:9" ht="12.75">
      <c r="B273" s="103"/>
      <c r="C273" s="103"/>
      <c r="D273" s="103"/>
      <c r="E273" s="103"/>
      <c r="F273" s="103"/>
      <c r="G273" s="103"/>
      <c r="H273" s="103"/>
      <c r="I273" s="103"/>
    </row>
    <row r="274" spans="2:9" ht="12.75">
      <c r="B274" s="103"/>
      <c r="C274" s="103"/>
      <c r="D274" s="103"/>
      <c r="E274" s="103"/>
      <c r="F274" s="103"/>
      <c r="G274" s="103"/>
      <c r="H274" s="103"/>
      <c r="I274" s="103"/>
    </row>
    <row r="275" spans="2:9" ht="12.75">
      <c r="B275" s="103"/>
      <c r="C275" s="103"/>
      <c r="D275" s="103"/>
      <c r="E275" s="103"/>
      <c r="F275" s="103"/>
      <c r="G275" s="103"/>
      <c r="H275" s="103"/>
      <c r="I275" s="103"/>
    </row>
    <row r="276" spans="2:9" ht="12.75">
      <c r="B276" s="103"/>
      <c r="C276" s="103"/>
      <c r="D276" s="103"/>
      <c r="E276" s="103"/>
      <c r="F276" s="103"/>
      <c r="G276" s="103"/>
      <c r="H276" s="103"/>
      <c r="I276" s="103"/>
    </row>
    <row r="277" spans="2:9" ht="12.75">
      <c r="B277" s="103"/>
      <c r="C277" s="103"/>
      <c r="D277" s="103"/>
      <c r="E277" s="103"/>
      <c r="F277" s="103"/>
      <c r="G277" s="103"/>
      <c r="H277" s="103"/>
      <c r="I277" s="103"/>
    </row>
    <row r="278" spans="2:9" ht="12.75">
      <c r="B278" s="103"/>
      <c r="C278" s="103"/>
      <c r="D278" s="103"/>
      <c r="E278" s="103"/>
      <c r="F278" s="103"/>
      <c r="G278" s="103"/>
      <c r="H278" s="103"/>
      <c r="I278" s="103"/>
    </row>
    <row r="279" spans="2:9" ht="12.75">
      <c r="B279" s="103"/>
      <c r="C279" s="103"/>
      <c r="D279" s="103"/>
      <c r="E279" s="103"/>
      <c r="F279" s="103"/>
      <c r="G279" s="103"/>
      <c r="H279" s="103"/>
      <c r="I279" s="103"/>
    </row>
    <row r="280" spans="2:9" ht="12.75">
      <c r="B280" s="103"/>
      <c r="C280" s="103"/>
      <c r="D280" s="103"/>
      <c r="E280" s="103"/>
      <c r="F280" s="103"/>
      <c r="G280" s="103"/>
      <c r="H280" s="103"/>
      <c r="I280" s="103"/>
    </row>
  </sheetData>
  <sheetProtection/>
  <mergeCells count="44">
    <mergeCell ref="A186:I186"/>
    <mergeCell ref="E58:E59"/>
    <mergeCell ref="F58:F59"/>
    <mergeCell ref="G58:G59"/>
    <mergeCell ref="H58:H59"/>
    <mergeCell ref="A58:A59"/>
    <mergeCell ref="B58:B59"/>
    <mergeCell ref="C58:C59"/>
    <mergeCell ref="D58:D59"/>
    <mergeCell ref="E135:F136"/>
    <mergeCell ref="G135:G136"/>
    <mergeCell ref="H135:H136"/>
    <mergeCell ref="I135:I136"/>
    <mergeCell ref="A135:A136"/>
    <mergeCell ref="B135:B136"/>
    <mergeCell ref="C135:C136"/>
    <mergeCell ref="D135:D136"/>
    <mergeCell ref="C9:I9"/>
    <mergeCell ref="C11:I11"/>
    <mergeCell ref="A22:I22"/>
    <mergeCell ref="A24:A25"/>
    <mergeCell ref="B24:B25"/>
    <mergeCell ref="C24:C25"/>
    <mergeCell ref="D24:D25"/>
    <mergeCell ref="E24:E25"/>
    <mergeCell ref="F24:F25"/>
    <mergeCell ref="G24:G25"/>
    <mergeCell ref="C65:I65"/>
    <mergeCell ref="C66:I66"/>
    <mergeCell ref="I58:I59"/>
    <mergeCell ref="D1:I5"/>
    <mergeCell ref="A19:I19"/>
    <mergeCell ref="A20:I20"/>
    <mergeCell ref="A21:I21"/>
    <mergeCell ref="C14:I14"/>
    <mergeCell ref="C12:I12"/>
    <mergeCell ref="C8:I8"/>
    <mergeCell ref="C13:I13"/>
    <mergeCell ref="C15:I15"/>
    <mergeCell ref="C26:I26"/>
    <mergeCell ref="C34:I34"/>
    <mergeCell ref="C17:I17"/>
    <mergeCell ref="H24:H25"/>
    <mergeCell ref="I24:I25"/>
  </mergeCells>
  <printOptions/>
  <pageMargins left="0.39" right="0.15748031496062992" top="0.3937007874015748" bottom="0.1968503937007874" header="0.5118110236220472" footer="0.5118110236220472"/>
  <pageSetup horizontalDpi="600" verticalDpi="600" orientation="landscape" paperSize="9" scale="73" r:id="rId1"/>
  <rowBreaks count="2" manualBreakCount="2">
    <brk id="57" max="8" man="1"/>
    <brk id="1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11</cp:lastModifiedBy>
  <cp:lastPrinted>2011-04-20T03:45:34Z</cp:lastPrinted>
  <dcterms:created xsi:type="dcterms:W3CDTF">2006-02-15T07:39:53Z</dcterms:created>
  <dcterms:modified xsi:type="dcterms:W3CDTF">2012-02-06T09:15:44Z</dcterms:modified>
  <cp:category/>
  <cp:version/>
  <cp:contentType/>
  <cp:contentStatus/>
</cp:coreProperties>
</file>